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2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</sheets>
  <definedNames>
    <definedName name="_xlnm.Print_Area" localSheetId="1">'District 1'!$A$1:$N$37</definedName>
    <definedName name="_xlnm.Print_Area" localSheetId="2">'District 2'!$A$1:$N$35</definedName>
    <definedName name="_xlnm.Print_Area" localSheetId="3">'District 3'!$A$1:$N$30</definedName>
    <definedName name="_xlnm.Print_Area" localSheetId="4">'District 4'!$A$1:$N$52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<sst xmlns="http://schemas.openxmlformats.org/spreadsheetml/2006/main" count="207" uniqueCount="134">
  <si>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</si>
  <si>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</si>
  <si>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</si>
  <si>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</si>
  <si>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</si>
  <si>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</si>
  <si>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</si>
  <si>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</si>
  <si>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</si>
  <si>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Monroe</t>
  </si>
  <si>
    <t>Washington</t>
  </si>
  <si>
    <t>TOTAL</t>
  </si>
  <si>
    <t>County</t>
  </si>
  <si>
    <t>AGRIC.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</si>
  <si>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</si>
  <si>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</si>
  <si>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Montgomery</t>
  </si>
  <si>
    <t>Calhoun</t>
  </si>
  <si>
    <t>Clay</t>
  </si>
  <si>
    <t>Lee</t>
  </si>
  <si>
    <t>Franklin</t>
  </si>
  <si>
    <t>Marion</t>
  </si>
  <si>
    <t>Jackson</t>
  </si>
  <si>
    <t>Madison</t>
  </si>
  <si>
    <t>Jefferson</t>
  </si>
  <si>
    <t>Dallas</t>
  </si>
  <si>
    <t>Greene</t>
  </si>
  <si>
    <t>county.  (NOTE: Some counties overlap congressional districts; all attempts were made to include all pertinent counties in this</t>
  </si>
  <si>
    <t xml:space="preserve">  table. We apologize if some are not in this district or if a county was omitted from this table.)</t>
  </si>
  <si>
    <t>Howard</t>
  </si>
  <si>
    <t>Polk</t>
  </si>
  <si>
    <t>Scott</t>
  </si>
  <si>
    <t>Union</t>
  </si>
  <si>
    <t>Van Buren</t>
  </si>
  <si>
    <t>Benton</t>
  </si>
  <si>
    <t>Boone</t>
  </si>
  <si>
    <t>Carroll</t>
  </si>
  <si>
    <t>Crawford</t>
  </si>
  <si>
    <t>Johnson</t>
  </si>
  <si>
    <t>Iowa First Congressional District</t>
  </si>
  <si>
    <t>Black Hawk</t>
  </si>
  <si>
    <t>Bremer</t>
  </si>
  <si>
    <t>Buchanan</t>
  </si>
  <si>
    <t>Butler</t>
  </si>
  <si>
    <t>Clayton</t>
  </si>
  <si>
    <t>Clinton</t>
  </si>
  <si>
    <t>Delaware</t>
  </si>
  <si>
    <t>Dubuque</t>
  </si>
  <si>
    <t>Fayette</t>
  </si>
  <si>
    <t>Jones</t>
  </si>
  <si>
    <t>Appanoose</t>
  </si>
  <si>
    <t>Cedar</t>
  </si>
  <si>
    <t>Davis</t>
  </si>
  <si>
    <t>Des Moines</t>
  </si>
  <si>
    <t>Henry</t>
  </si>
  <si>
    <t>Linn</t>
  </si>
  <si>
    <t>Louisa</t>
  </si>
  <si>
    <t>Muscatine</t>
  </si>
  <si>
    <t>Wapello</t>
  </si>
  <si>
    <t>Wayne</t>
  </si>
  <si>
    <t>Iowa Second Congressional District</t>
  </si>
  <si>
    <t>Clarke</t>
  </si>
  <si>
    <t>Grundy</t>
  </si>
  <si>
    <t>Iowa</t>
  </si>
  <si>
    <t>Jasper</t>
  </si>
  <si>
    <t>Keokuk</t>
  </si>
  <si>
    <t>Lucas</t>
  </si>
  <si>
    <t>Mahaska</t>
  </si>
  <si>
    <t>Poweshiek</t>
  </si>
  <si>
    <t>Tama</t>
  </si>
  <si>
    <t>Iowa Third Congressional District</t>
  </si>
  <si>
    <t>Allamakee</t>
  </si>
  <si>
    <t>Cerro Gordo</t>
  </si>
  <si>
    <t>Chickasaw</t>
  </si>
  <si>
    <t>Emmet</t>
  </si>
  <si>
    <t>Floyd</t>
  </si>
  <si>
    <t>Hamilton</t>
  </si>
  <si>
    <t>Hancock</t>
  </si>
  <si>
    <t>Hardin</t>
  </si>
  <si>
    <t>Humboldt</t>
  </si>
  <si>
    <t>Kossuth</t>
  </si>
  <si>
    <t>Marshall</t>
  </si>
  <si>
    <t>Mitchell</t>
  </si>
  <si>
    <t>Palo Alto</t>
  </si>
  <si>
    <t>Pocahontas</t>
  </si>
  <si>
    <t>Story</t>
  </si>
  <si>
    <t>Warren</t>
  </si>
  <si>
    <t>Webster</t>
  </si>
  <si>
    <t>Winnebago</t>
  </si>
  <si>
    <t>Winneshiek</t>
  </si>
  <si>
    <t>Worth</t>
  </si>
  <si>
    <t>Wright</t>
  </si>
  <si>
    <t>Iowa Fourth Congressional District</t>
  </si>
  <si>
    <t>Adair</t>
  </si>
  <si>
    <t>Adams</t>
  </si>
  <si>
    <t>Audubon</t>
  </si>
  <si>
    <t>Buena Vista</t>
  </si>
  <si>
    <t>Cass</t>
  </si>
  <si>
    <t>Cherokee</t>
  </si>
  <si>
    <t>Decatur</t>
  </si>
  <si>
    <t>Dickinson</t>
  </si>
  <si>
    <t>Fremont</t>
  </si>
  <si>
    <t>Guthrie</t>
  </si>
  <si>
    <t>Harrison</t>
  </si>
  <si>
    <t>Ida</t>
  </si>
  <si>
    <t>Lyon</t>
  </si>
  <si>
    <t>Mills</t>
  </si>
  <si>
    <t>Monona</t>
  </si>
  <si>
    <t>O'Brien</t>
  </si>
  <si>
    <t>Osceola</t>
  </si>
  <si>
    <t>Page</t>
  </si>
  <si>
    <t>Plymouth</t>
  </si>
  <si>
    <t>Pottawattamie</t>
  </si>
  <si>
    <t>Ringgold</t>
  </si>
  <si>
    <t>Sac</t>
  </si>
  <si>
    <t>Shelby</t>
  </si>
  <si>
    <t>Sioux</t>
  </si>
  <si>
    <t>Taylor</t>
  </si>
  <si>
    <t>Woodbury</t>
  </si>
  <si>
    <t>FEDERAL RETIREES</t>
  </si>
  <si>
    <t>Statewide</t>
  </si>
  <si>
    <t>DEFENSE/ DHS</t>
  </si>
  <si>
    <t>POSTAL*</t>
  </si>
  <si>
    <t>*Source: U.S. Department of Labor, Bureau of Labor Statistics, Quarterly Census of Employment, 2011.</t>
  </si>
  <si>
    <t>Number of Federal Employees and Retirees, November 2012</t>
  </si>
  <si>
    <t>Source: Office of Personnel Management, Federal Employment Statistics, November 2012.</t>
  </si>
  <si>
    <t>Source: Office of Personnel Management, Federal Employment Statistics (place of employment county), November 2012.</t>
  </si>
  <si>
    <t>ENERGY/ EPA</t>
  </si>
  <si>
    <t xml:space="preserve">In the state of Iowa there are 37,042 federal employees and retirees. </t>
  </si>
  <si>
    <t xml:space="preserve">In the First Congressional District of Iowa, there are 5,872 federal employees and retirees. Below is the breakout by federal agency and county. </t>
  </si>
  <si>
    <t xml:space="preserve">In the Second Congressional District of Iowa, there are 10,780 federal employees and retirees. Below is the breakout by federal agency and county. </t>
  </si>
  <si>
    <t xml:space="preserve">In the Third Congressional District of Iowa, there are 11,909 federal employees and retirees. Below is the breakout by federal agency and county. </t>
  </si>
  <si>
    <t>COMMERCE/ LABOR</t>
  </si>
  <si>
    <t xml:space="preserve">In the Fourth Congressional District of Iowa, there are 8,483 federal employees and retirees. Below is the breakout by federal agency and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</si>
</sst>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9.5546875" style="0" customWidth="1"/>
    <col min="2" max="2" width="7.77734375" style="0" customWidth="1"/>
    <col min="3" max="3" width="6.88671875" style="0" customWidth="1"/>
    <col min="4" max="4" width="6.4453125" style="0" customWidth="1"/>
    <col min="5" max="5" width="6.2148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6.21484375" style="0" customWidth="1"/>
    <col min="12" max="12" width="6.10546875" style="0" customWidth="1"/>
    <col min="13" max="13" width="6.99609375" style="0" customWidth="1"/>
    <col min="14" max="14" width="7.5546875" style="0" customWidth="1"/>
    <col min="15" max="15" width="6.77734375" style="0" customWidth="1"/>
    <col min="16" max="16" width="4.88671875" style="0" hidden="1" customWidth="1"/>
  </cols>
  <sheetData>
    <row r="1" spans="1:16" s="15" customFormat="1" ht="18.75" customHeight="1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</row>
    <row r="2" spans="1:16" ht="18.75" customHeight="1">
      <c r="A2" s="23" t="s">
        <v>124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</row>
    <row r="3" ht="18.75">
      <c r="A3" s="1"/>
    </row>
    <row r="4" spans="1:15" ht="15">
      <c r="A4" s="21" t="s">
        <v>128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ht="15">
      <c r="A5" s="16"/>
    </row>
    <row r="6" ht="15">
      <c r="A6" s="16"/>
    </row>
    <row r="8" spans="1:15" ht="25.5" customHeight="1">
      <c r="A8" s="3"/>
      <c r="B8" s="9" t="s">
        <v>0</v>
      </c>
      <c r="C8" s="9" t="s">
        <v>121</v>
      </c>
      <c r="D8" s="9" t="s">
        <v>1</v>
      </c>
      <c r="E8" s="3" t="s">
        <v>2</v>
      </c>
      <c r="F8" s="9" t="s">
        <v>13</v>
      </c>
      <c r="G8" s="3" t="s">
        <v>3</v>
      </c>
      <c r="H8" s="3" t="s">
        <v>4</v>
      </c>
      <c r="I8" s="3" t="s">
        <v>5</v>
      </c>
      <c r="J8" s="3" t="s">
        <v>6</v>
      </c>
      <c r="K8" s="9" t="s">
        <v>127</v>
      </c>
      <c r="L8" s="3" t="s">
        <v>122</v>
      </c>
      <c r="M8" s="9" t="s">
        <v>7</v>
      </c>
      <c r="N8" s="9" t="s">
        <v>119</v>
      </c>
      <c r="O8" s="3" t="s">
        <v>8</v>
      </c>
    </row>
    <row r="9" spans="1:15" ht="15">
      <c r="A9" s="4" t="s">
        <v>120</v>
      </c>
      <c r="B9" s="5">
        <f>SUM(C9:O9)</f>
        <v>37042</v>
      </c>
      <c r="C9" s="4">
        <f>SUM(514+1018+46+458+9)</f>
        <v>2045</v>
      </c>
      <c r="D9" s="5">
        <v>3185</v>
      </c>
      <c r="E9" s="4">
        <v>297</v>
      </c>
      <c r="F9" s="4">
        <v>2201</v>
      </c>
      <c r="G9" s="4">
        <v>173</v>
      </c>
      <c r="H9" s="4">
        <v>225</v>
      </c>
      <c r="I9" s="4">
        <v>118</v>
      </c>
      <c r="J9" s="4">
        <v>40</v>
      </c>
      <c r="K9" s="4">
        <v>28</v>
      </c>
      <c r="L9" s="4">
        <v>7846</v>
      </c>
      <c r="M9" s="4">
        <v>315</v>
      </c>
      <c r="N9" s="4">
        <v>19935</v>
      </c>
      <c r="O9" s="4">
        <f>SUM(245+154+25+105+21+2+20+15+16+3+23+5)</f>
        <v>634</v>
      </c>
    </row>
    <row r="11" ht="15">
      <c r="B11" s="2" t="s">
        <v>125</v>
      </c>
    </row>
    <row r="12" ht="15">
      <c r="B12" s="2"/>
    </row>
    <row r="13" ht="15">
      <c r="B13" s="2" t="s">
        <v>123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7"/>
  <sheetViews>
    <sheetView zoomScalePageLayoutView="0" workbookViewId="0" topLeftCell="A4">
      <selection activeCell="A8" sqref="A8:N8"/>
    </sheetView>
  </sheetViews>
  <sheetFormatPr defaultColWidth="8.88671875" defaultRowHeight="15"/>
  <cols>
    <col min="1" max="1" width="10.21484375" style="0" customWidth="1"/>
    <col min="2" max="2" width="9.4453125" style="0" customWidth="1"/>
    <col min="3" max="3" width="7.3359375" style="0" customWidth="1"/>
    <col min="4" max="4" width="7.10546875" style="0" customWidth="1"/>
    <col min="5" max="5" width="4.99609375" style="0" customWidth="1"/>
    <col min="6" max="6" width="6.3359375" style="0" customWidth="1"/>
    <col min="7" max="7" width="5.88671875" style="0" customWidth="1"/>
    <col min="8" max="8" width="5.99609375" style="0" customWidth="1"/>
    <col min="9" max="9" width="7.4453125" style="0" customWidth="1"/>
    <col min="10" max="10" width="5.6640625" style="0" customWidth="1"/>
    <col min="11" max="11" width="6.10546875" style="0" customWidth="1"/>
    <col min="12" max="12" width="6.6640625" style="0" customWidth="1"/>
    <col min="13" max="13" width="6.77734375" style="0" customWidth="1"/>
    <col min="14" max="14" width="6.3359375" style="0" customWidth="1"/>
  </cols>
  <sheetData>
    <row r="4" spans="1:14" ht="18.75" customHeight="1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</row>
    <row r="5" spans="1:14" ht="18.75" customHeight="1">
      <c r="A5" s="23" t="s">
        <v>124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</row>
    <row r="6" ht="18.75">
      <c r="A6" s="1"/>
    </row>
    <row r="7" spans="1:14" ht="15">
      <c r="A7" s="21" t="s">
        <v>129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>
      <c r="A8" s="21" t="s">
        <v>14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">
      <c r="A9" s="21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1" spans="1:14" ht="25.5" customHeight="1">
      <c r="A11" s="3" t="s">
        <v>12</v>
      </c>
      <c r="B11" s="9" t="s">
        <v>0</v>
      </c>
      <c r="C11" s="9" t="s">
        <v>121</v>
      </c>
      <c r="D11" s="9" t="s">
        <v>1</v>
      </c>
      <c r="E11" s="3" t="s">
        <v>2</v>
      </c>
      <c r="F11" s="9" t="s">
        <v>13</v>
      </c>
      <c r="G11" s="3" t="s">
        <v>3</v>
      </c>
      <c r="H11" s="3" t="s">
        <v>4</v>
      </c>
      <c r="I11" s="3" t="s">
        <v>5</v>
      </c>
      <c r="J11" s="3" t="s">
        <v>6</v>
      </c>
      <c r="K11" s="3" t="s">
        <v>122</v>
      </c>
      <c r="L11" s="9" t="s">
        <v>7</v>
      </c>
      <c r="M11" s="9" t="s">
        <v>119</v>
      </c>
      <c r="N11" s="3" t="s">
        <v>8</v>
      </c>
    </row>
    <row r="12" spans="1:14" ht="15">
      <c r="A12" s="4" t="s">
        <v>71</v>
      </c>
      <c r="B12" s="5">
        <f aca="true" t="shared" si="0" ref="B12:B30">SUM(C12:N12)</f>
        <v>123</v>
      </c>
      <c r="C12" s="4"/>
      <c r="D12" s="5"/>
      <c r="E12" s="4"/>
      <c r="F12" s="5">
        <v>20</v>
      </c>
      <c r="G12" s="5">
        <v>1</v>
      </c>
      <c r="H12" s="4"/>
      <c r="I12" s="5"/>
      <c r="J12" s="4"/>
      <c r="K12" s="4">
        <v>30</v>
      </c>
      <c r="L12" s="4"/>
      <c r="M12" s="4">
        <v>72</v>
      </c>
      <c r="N12" s="4"/>
    </row>
    <row r="13" spans="1:14" ht="15">
      <c r="A13" s="4" t="s">
        <v>34</v>
      </c>
      <c r="B13" s="5">
        <f t="shared" si="0"/>
        <v>193</v>
      </c>
      <c r="C13" s="4">
        <v>2</v>
      </c>
      <c r="D13" s="5"/>
      <c r="E13" s="4"/>
      <c r="F13" s="5">
        <v>4</v>
      </c>
      <c r="G13" s="5"/>
      <c r="H13" s="4"/>
      <c r="I13" s="5">
        <v>1</v>
      </c>
      <c r="J13" s="4"/>
      <c r="K13" s="4">
        <v>49</v>
      </c>
      <c r="L13" s="4"/>
      <c r="M13" s="4">
        <v>110</v>
      </c>
      <c r="N13" s="4">
        <v>27</v>
      </c>
    </row>
    <row r="14" spans="1:14" ht="15">
      <c r="A14" s="4" t="s">
        <v>40</v>
      </c>
      <c r="B14" s="5">
        <f>SUM(C14:N14)</f>
        <v>919</v>
      </c>
      <c r="C14" s="4">
        <v>76</v>
      </c>
      <c r="D14" s="5">
        <v>19</v>
      </c>
      <c r="E14" s="4">
        <v>6</v>
      </c>
      <c r="F14" s="5">
        <v>45</v>
      </c>
      <c r="G14" s="5">
        <v>1</v>
      </c>
      <c r="H14" s="4">
        <v>29</v>
      </c>
      <c r="I14" s="5">
        <v>3</v>
      </c>
      <c r="J14" s="4"/>
      <c r="K14" s="4">
        <v>295</v>
      </c>
      <c r="L14" s="4">
        <v>20</v>
      </c>
      <c r="M14" s="4">
        <v>419</v>
      </c>
      <c r="N14" s="4">
        <v>6</v>
      </c>
    </row>
    <row r="15" spans="1:14" ht="15">
      <c r="A15" s="4" t="s">
        <v>41</v>
      </c>
      <c r="B15" s="5">
        <f t="shared" si="0"/>
        <v>162</v>
      </c>
      <c r="C15" s="4">
        <v>4</v>
      </c>
      <c r="D15" s="5"/>
      <c r="E15" s="4"/>
      <c r="F15" s="5">
        <v>13</v>
      </c>
      <c r="G15" s="5"/>
      <c r="H15" s="4"/>
      <c r="I15" s="5"/>
      <c r="J15" s="4"/>
      <c r="K15" s="4">
        <v>43</v>
      </c>
      <c r="L15" s="4"/>
      <c r="M15" s="4">
        <v>102</v>
      </c>
      <c r="N15" s="4"/>
    </row>
    <row r="16" spans="1:14" ht="15">
      <c r="A16" s="4" t="s">
        <v>42</v>
      </c>
      <c r="B16" s="5">
        <f t="shared" si="0"/>
        <v>119</v>
      </c>
      <c r="C16" s="4"/>
      <c r="D16" s="5"/>
      <c r="E16" s="4"/>
      <c r="F16" s="5">
        <v>4</v>
      </c>
      <c r="G16" s="5"/>
      <c r="H16" s="4"/>
      <c r="I16" s="5"/>
      <c r="J16" s="4"/>
      <c r="K16" s="4">
        <v>48</v>
      </c>
      <c r="L16" s="4"/>
      <c r="M16" s="4">
        <v>67</v>
      </c>
      <c r="N16" s="4"/>
    </row>
    <row r="17" spans="1:14" ht="15">
      <c r="A17" s="4" t="s">
        <v>44</v>
      </c>
      <c r="B17" s="5">
        <f>SUM(C17:N17)</f>
        <v>214</v>
      </c>
      <c r="C17" s="4">
        <v>12</v>
      </c>
      <c r="D17" s="5"/>
      <c r="E17" s="4"/>
      <c r="F17" s="5">
        <v>12</v>
      </c>
      <c r="G17" s="5">
        <v>28</v>
      </c>
      <c r="H17" s="4"/>
      <c r="I17" s="5">
        <v>1</v>
      </c>
      <c r="J17" s="4"/>
      <c r="K17" s="4">
        <v>41</v>
      </c>
      <c r="L17" s="4"/>
      <c r="M17" s="4">
        <v>120</v>
      </c>
      <c r="N17" s="4"/>
    </row>
    <row r="18" spans="1:14" ht="15">
      <c r="A18" s="4" t="s">
        <v>46</v>
      </c>
      <c r="B18" s="5">
        <f t="shared" si="0"/>
        <v>110</v>
      </c>
      <c r="C18" s="4">
        <v>1</v>
      </c>
      <c r="D18" s="5"/>
      <c r="E18" s="4"/>
      <c r="F18" s="5">
        <v>8</v>
      </c>
      <c r="G18" s="5"/>
      <c r="H18" s="4"/>
      <c r="I18" s="5"/>
      <c r="J18" s="4"/>
      <c r="K18" s="4">
        <v>35</v>
      </c>
      <c r="L18" s="4"/>
      <c r="M18" s="4">
        <v>62</v>
      </c>
      <c r="N18" s="4">
        <v>4</v>
      </c>
    </row>
    <row r="19" spans="1:14" ht="15">
      <c r="A19" s="4" t="s">
        <v>47</v>
      </c>
      <c r="B19" s="5">
        <f>SUM(C19:N19)</f>
        <v>534</v>
      </c>
      <c r="C19" s="4">
        <v>35</v>
      </c>
      <c r="D19" s="5">
        <v>21</v>
      </c>
      <c r="E19" s="4"/>
      <c r="F19" s="5">
        <v>8</v>
      </c>
      <c r="G19" s="5"/>
      <c r="H19" s="4">
        <v>3</v>
      </c>
      <c r="I19" s="5">
        <v>2</v>
      </c>
      <c r="J19" s="4"/>
      <c r="K19" s="4">
        <v>164</v>
      </c>
      <c r="L19" s="4">
        <v>13</v>
      </c>
      <c r="M19" s="4">
        <v>287</v>
      </c>
      <c r="N19" s="4">
        <v>1</v>
      </c>
    </row>
    <row r="20" spans="1:14" ht="15">
      <c r="A20" s="4" t="s">
        <v>48</v>
      </c>
      <c r="B20" s="5">
        <f t="shared" si="0"/>
        <v>161</v>
      </c>
      <c r="C20" s="4"/>
      <c r="D20" s="5"/>
      <c r="E20" s="4"/>
      <c r="F20" s="5">
        <v>15</v>
      </c>
      <c r="G20" s="5"/>
      <c r="H20" s="4"/>
      <c r="I20" s="5"/>
      <c r="J20" s="4"/>
      <c r="K20" s="4">
        <v>48</v>
      </c>
      <c r="L20" s="4"/>
      <c r="M20" s="4">
        <v>96</v>
      </c>
      <c r="N20" s="4">
        <v>2</v>
      </c>
    </row>
    <row r="21" spans="1:14" ht="15">
      <c r="A21" s="4" t="s">
        <v>29</v>
      </c>
      <c r="B21" s="5">
        <f t="shared" si="0"/>
        <v>71</v>
      </c>
      <c r="C21" s="4"/>
      <c r="D21" s="5"/>
      <c r="E21" s="4"/>
      <c r="F21" s="5">
        <v>2</v>
      </c>
      <c r="G21" s="5"/>
      <c r="H21" s="4"/>
      <c r="I21" s="5"/>
      <c r="J21" s="4"/>
      <c r="K21" s="4">
        <v>25</v>
      </c>
      <c r="L21" s="4"/>
      <c r="M21" s="4">
        <v>44</v>
      </c>
      <c r="N21" s="4"/>
    </row>
    <row r="22" spans="1:14" ht="15">
      <c r="A22" s="4" t="s">
        <v>63</v>
      </c>
      <c r="B22" s="5">
        <f t="shared" si="0"/>
        <v>156</v>
      </c>
      <c r="C22" s="4"/>
      <c r="D22" s="5"/>
      <c r="E22" s="4"/>
      <c r="F22" s="5">
        <v>10</v>
      </c>
      <c r="G22" s="5"/>
      <c r="H22" s="4"/>
      <c r="I22" s="5"/>
      <c r="J22" s="4"/>
      <c r="K22" s="4">
        <v>42</v>
      </c>
      <c r="L22" s="4"/>
      <c r="M22" s="4">
        <v>104</v>
      </c>
      <c r="N22" s="4"/>
    </row>
    <row r="23" spans="1:14" ht="15">
      <c r="A23" s="4" t="s">
        <v>22</v>
      </c>
      <c r="B23" s="5">
        <f t="shared" si="0"/>
        <v>249</v>
      </c>
      <c r="C23" s="4">
        <v>14</v>
      </c>
      <c r="D23" s="5"/>
      <c r="E23" s="4"/>
      <c r="F23" s="5">
        <v>11</v>
      </c>
      <c r="G23" s="5"/>
      <c r="H23" s="4"/>
      <c r="I23" s="5"/>
      <c r="J23" s="4"/>
      <c r="K23" s="4">
        <v>48</v>
      </c>
      <c r="L23" s="4"/>
      <c r="M23" s="4">
        <v>176</v>
      </c>
      <c r="N23" s="4"/>
    </row>
    <row r="24" spans="1:14" ht="15">
      <c r="A24" s="4" t="s">
        <v>49</v>
      </c>
      <c r="B24" s="5">
        <f t="shared" si="0"/>
        <v>138</v>
      </c>
      <c r="C24" s="4"/>
      <c r="D24" s="5"/>
      <c r="E24" s="4"/>
      <c r="F24" s="5">
        <v>7</v>
      </c>
      <c r="G24" s="5"/>
      <c r="H24" s="4"/>
      <c r="I24" s="5">
        <v>1</v>
      </c>
      <c r="J24" s="4"/>
      <c r="K24" s="4">
        <v>43</v>
      </c>
      <c r="L24" s="4"/>
      <c r="M24" s="4">
        <v>85</v>
      </c>
      <c r="N24" s="4">
        <v>2</v>
      </c>
    </row>
    <row r="25" spans="1:14" ht="15">
      <c r="A25" s="4" t="s">
        <v>55</v>
      </c>
      <c r="B25" s="5">
        <f>SUM(C25:N25)</f>
        <v>1832</v>
      </c>
      <c r="C25" s="4">
        <f>SUM(72+93)</f>
        <v>165</v>
      </c>
      <c r="D25" s="5"/>
      <c r="E25" s="4">
        <v>28</v>
      </c>
      <c r="F25" s="5">
        <v>10</v>
      </c>
      <c r="G25" s="5"/>
      <c r="H25" s="4">
        <v>35</v>
      </c>
      <c r="I25" s="5">
        <v>7</v>
      </c>
      <c r="J25" s="4">
        <v>4</v>
      </c>
      <c r="K25" s="4">
        <v>548</v>
      </c>
      <c r="L25" s="4">
        <v>22</v>
      </c>
      <c r="M25" s="4">
        <v>856</v>
      </c>
      <c r="N25" s="4">
        <f>SUM(99+42+4+5+5+2)</f>
        <v>157</v>
      </c>
    </row>
    <row r="26" spans="1:14" ht="15">
      <c r="A26" s="4" t="s">
        <v>81</v>
      </c>
      <c r="B26" s="5">
        <f t="shared" si="0"/>
        <v>287</v>
      </c>
      <c r="C26" s="4"/>
      <c r="D26" s="5">
        <v>10</v>
      </c>
      <c r="E26" s="4"/>
      <c r="F26" s="5">
        <v>37</v>
      </c>
      <c r="G26" s="5"/>
      <c r="H26" s="4">
        <v>1</v>
      </c>
      <c r="I26" s="5">
        <v>1</v>
      </c>
      <c r="J26" s="4"/>
      <c r="K26" s="4">
        <v>78</v>
      </c>
      <c r="L26" s="4">
        <v>10</v>
      </c>
      <c r="M26" s="4">
        <v>148</v>
      </c>
      <c r="N26" s="4">
        <v>2</v>
      </c>
    </row>
    <row r="27" spans="1:14" ht="15">
      <c r="A27" s="4" t="s">
        <v>82</v>
      </c>
      <c r="B27" s="5">
        <f t="shared" si="0"/>
        <v>88</v>
      </c>
      <c r="C27" s="4"/>
      <c r="D27" s="5"/>
      <c r="E27" s="4"/>
      <c r="F27" s="5">
        <v>4</v>
      </c>
      <c r="G27" s="5"/>
      <c r="H27" s="4"/>
      <c r="I27" s="5">
        <v>1</v>
      </c>
      <c r="J27" s="4"/>
      <c r="K27" s="4">
        <v>29</v>
      </c>
      <c r="L27" s="4"/>
      <c r="M27" s="4">
        <v>53</v>
      </c>
      <c r="N27" s="4">
        <v>1</v>
      </c>
    </row>
    <row r="28" spans="1:14" ht="15">
      <c r="A28" s="4" t="s">
        <v>68</v>
      </c>
      <c r="B28" s="5">
        <f t="shared" si="0"/>
        <v>123</v>
      </c>
      <c r="C28" s="4"/>
      <c r="D28" s="5"/>
      <c r="E28" s="4"/>
      <c r="F28" s="5">
        <v>6</v>
      </c>
      <c r="G28" s="5"/>
      <c r="H28" s="4"/>
      <c r="I28" s="5"/>
      <c r="J28" s="4"/>
      <c r="K28" s="4">
        <v>41</v>
      </c>
      <c r="L28" s="4"/>
      <c r="M28" s="4">
        <v>76</v>
      </c>
      <c r="N28" s="4"/>
    </row>
    <row r="29" spans="1:14" ht="15">
      <c r="A29" s="4" t="s">
        <v>69</v>
      </c>
      <c r="B29" s="5">
        <f t="shared" si="0"/>
        <v>148</v>
      </c>
      <c r="C29" s="4"/>
      <c r="D29" s="5"/>
      <c r="E29" s="4"/>
      <c r="F29" s="5">
        <v>6</v>
      </c>
      <c r="G29" s="5"/>
      <c r="H29" s="4"/>
      <c r="I29" s="5"/>
      <c r="J29" s="4"/>
      <c r="K29" s="4">
        <v>47</v>
      </c>
      <c r="L29" s="4"/>
      <c r="M29" s="4">
        <v>95</v>
      </c>
      <c r="N29" s="4"/>
    </row>
    <row r="30" spans="1:14" ht="15">
      <c r="A30" s="4" t="s">
        <v>89</v>
      </c>
      <c r="B30" s="5">
        <f t="shared" si="0"/>
        <v>169</v>
      </c>
      <c r="C30" s="4">
        <v>2</v>
      </c>
      <c r="D30" s="5">
        <v>8</v>
      </c>
      <c r="E30" s="4"/>
      <c r="F30" s="5">
        <v>13</v>
      </c>
      <c r="G30" s="5"/>
      <c r="H30" s="4"/>
      <c r="I30" s="5"/>
      <c r="J30" s="4"/>
      <c r="K30" s="4">
        <v>48</v>
      </c>
      <c r="L30" s="4">
        <v>3</v>
      </c>
      <c r="M30" s="4">
        <v>94</v>
      </c>
      <c r="N30" s="4">
        <v>1</v>
      </c>
    </row>
    <row r="31" spans="1:14" ht="15">
      <c r="A31" s="4" t="s">
        <v>90</v>
      </c>
      <c r="B31" s="5">
        <f>SUM(C31:N31)</f>
        <v>76</v>
      </c>
      <c r="C31" s="4"/>
      <c r="D31" s="5"/>
      <c r="E31" s="4"/>
      <c r="F31" s="5">
        <v>6</v>
      </c>
      <c r="G31" s="5"/>
      <c r="H31" s="4"/>
      <c r="I31" s="5"/>
      <c r="J31" s="4"/>
      <c r="K31" s="4">
        <v>22</v>
      </c>
      <c r="L31" s="4"/>
      <c r="M31" s="4">
        <v>48</v>
      </c>
      <c r="N31" s="4"/>
    </row>
    <row r="32" spans="1:14" ht="15">
      <c r="A32" s="4"/>
      <c r="B32" s="5"/>
      <c r="C32" s="4"/>
      <c r="D32" s="5"/>
      <c r="E32" s="4"/>
      <c r="F32" s="5"/>
      <c r="G32" s="5"/>
      <c r="H32" s="4"/>
      <c r="I32" s="5"/>
      <c r="J32" s="4"/>
      <c r="K32" s="4"/>
      <c r="L32" s="4"/>
      <c r="M32" s="4"/>
      <c r="N32" s="4"/>
    </row>
    <row r="33" spans="1:14" ht="15">
      <c r="A33" s="4" t="s">
        <v>11</v>
      </c>
      <c r="B33" s="5">
        <f>SUM(B12:B32)</f>
        <v>5872</v>
      </c>
      <c r="C33" s="4"/>
      <c r="D33" s="5"/>
      <c r="E33" s="4"/>
      <c r="F33" s="5"/>
      <c r="G33" s="5"/>
      <c r="H33" s="4"/>
      <c r="I33" s="5"/>
      <c r="J33" s="4"/>
      <c r="K33" s="4"/>
      <c r="L33" s="4"/>
      <c r="M33" s="4"/>
      <c r="N33" s="4"/>
    </row>
    <row r="35" ht="15">
      <c r="B35" s="2" t="s">
        <v>126</v>
      </c>
    </row>
    <row r="37" ht="15">
      <c r="B37" s="2" t="s">
        <v>123</v>
      </c>
    </row>
  </sheetData>
  <sheetProtection/>
  <mergeCells count="5">
    <mergeCell ref="A7:N7"/>
    <mergeCell ref="A9:N9"/>
    <mergeCell ref="A8:N8"/>
    <mergeCell ref="A4:N4"/>
    <mergeCell ref="A5:N5"/>
  </mergeCells>
  <printOptions horizontalCentered="1"/>
  <pageMargins left="0.5" right="0.5" top="0.5" bottom="0.5" header="0.5" footer="0.5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1">
      <selection activeCell="H28" sqref="H28"/>
    </sheetView>
  </sheetViews>
  <sheetFormatPr defaultColWidth="8.88671875" defaultRowHeight="15"/>
  <cols>
    <col min="1" max="1" width="10.21484375" style="0" customWidth="1"/>
    <col min="3" max="4" width="6.99609375" style="0" customWidth="1"/>
    <col min="5" max="5" width="4.99609375" style="0" customWidth="1"/>
    <col min="6" max="6" width="4.6640625" style="0" customWidth="1"/>
    <col min="7" max="7" width="5.88671875" style="0" customWidth="1"/>
    <col min="8" max="8" width="6.6640625" style="0" customWidth="1"/>
    <col min="9" max="9" width="7.21484375" style="0" customWidth="1"/>
    <col min="10" max="10" width="4.99609375" style="0" customWidth="1"/>
    <col min="11" max="11" width="6.21484375" style="0" customWidth="1"/>
    <col min="12" max="13" width="6.6640625" style="0" customWidth="1"/>
    <col min="14" max="14" width="5.21484375" style="0" customWidth="1"/>
  </cols>
  <sheetData>
    <row r="1" spans="1:14" ht="18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4" ht="18.75" customHeight="1">
      <c r="A2" s="23" t="s">
        <v>124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</row>
    <row r="3" spans="1:14" ht="15">
      <c r="A3" s="21" t="s">
        <v>130</v>
      </c>
      <c r="B3" s="22"/>
      <c r="C3" s="22"/>
      <c r="D3" s="22"/>
      <c r="E3" s="22"/>
      <c r="F3" s="22"/>
      <c r="G3" s="22"/>
      <c r="H3" s="22"/>
      <c r="I3" s="22"/>
      <c r="J3" s="22"/>
      <c r="K3" s="24"/>
      <c r="L3" s="24"/>
      <c r="M3" s="24"/>
      <c r="N3" s="24"/>
    </row>
    <row r="4" spans="1:14" ht="15">
      <c r="A4" s="25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>
      <c r="A5" s="21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4"/>
      <c r="L5" s="24"/>
      <c r="M5" s="24"/>
      <c r="N5" s="24"/>
    </row>
    <row r="6" spans="1:14" ht="25.5" customHeight="1">
      <c r="A6" s="3" t="s">
        <v>12</v>
      </c>
      <c r="B6" s="9" t="s">
        <v>0</v>
      </c>
      <c r="C6" s="9" t="s">
        <v>121</v>
      </c>
      <c r="D6" s="9" t="s">
        <v>1</v>
      </c>
      <c r="E6" s="3" t="s">
        <v>2</v>
      </c>
      <c r="F6" s="9" t="s">
        <v>13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122</v>
      </c>
      <c r="L6" s="9" t="s">
        <v>7</v>
      </c>
      <c r="M6" s="9" t="s">
        <v>119</v>
      </c>
      <c r="N6" s="3" t="s">
        <v>8</v>
      </c>
    </row>
    <row r="7" spans="1:14" ht="15">
      <c r="A7" s="4" t="s">
        <v>50</v>
      </c>
      <c r="B7" s="5">
        <f aca="true" t="shared" si="0" ref="B7:B25">SUM(C7:N7)</f>
        <v>156</v>
      </c>
      <c r="C7" s="4">
        <v>13</v>
      </c>
      <c r="D7" s="5"/>
      <c r="E7" s="4"/>
      <c r="F7" s="5">
        <v>4</v>
      </c>
      <c r="G7" s="5"/>
      <c r="H7" s="4"/>
      <c r="I7" s="5"/>
      <c r="J7" s="4"/>
      <c r="K7" s="4">
        <v>39</v>
      </c>
      <c r="L7" s="4"/>
      <c r="M7" s="4">
        <v>100</v>
      </c>
      <c r="N7" s="4"/>
    </row>
    <row r="8" spans="1:14" ht="15">
      <c r="A8" s="4" t="s">
        <v>51</v>
      </c>
      <c r="B8" s="5">
        <f>SUM(C8:N8)</f>
        <v>232</v>
      </c>
      <c r="C8" s="4">
        <v>1</v>
      </c>
      <c r="D8" s="5"/>
      <c r="E8" s="4"/>
      <c r="F8" s="5">
        <v>18</v>
      </c>
      <c r="G8" s="5">
        <v>25</v>
      </c>
      <c r="H8" s="4"/>
      <c r="I8" s="5"/>
      <c r="J8" s="4"/>
      <c r="K8" s="4">
        <v>35</v>
      </c>
      <c r="L8" s="4"/>
      <c r="M8" s="4">
        <v>131</v>
      </c>
      <c r="N8" s="4">
        <v>22</v>
      </c>
    </row>
    <row r="9" spans="1:14" ht="15">
      <c r="A9" s="4" t="s">
        <v>61</v>
      </c>
      <c r="B9" s="5">
        <f t="shared" si="0"/>
        <v>93</v>
      </c>
      <c r="C9" s="4">
        <v>1</v>
      </c>
      <c r="D9" s="5"/>
      <c r="E9" s="4"/>
      <c r="F9" s="5">
        <v>3</v>
      </c>
      <c r="G9" s="5"/>
      <c r="H9" s="4"/>
      <c r="I9" s="5"/>
      <c r="J9" s="4"/>
      <c r="K9" s="4">
        <v>20</v>
      </c>
      <c r="L9" s="4"/>
      <c r="M9" s="4">
        <v>69</v>
      </c>
      <c r="N9" s="4"/>
    </row>
    <row r="10" spans="1:14" ht="15">
      <c r="A10" s="4" t="s">
        <v>45</v>
      </c>
      <c r="B10" s="5">
        <f t="shared" si="0"/>
        <v>417</v>
      </c>
      <c r="C10" s="4">
        <v>1</v>
      </c>
      <c r="D10" s="5"/>
      <c r="E10" s="4"/>
      <c r="F10" s="5">
        <v>9</v>
      </c>
      <c r="G10" s="5"/>
      <c r="H10" s="4"/>
      <c r="I10" s="5">
        <v>1</v>
      </c>
      <c r="J10" s="4"/>
      <c r="K10" s="4">
        <v>95</v>
      </c>
      <c r="L10" s="4">
        <v>4</v>
      </c>
      <c r="M10" s="4">
        <v>306</v>
      </c>
      <c r="N10" s="4">
        <v>1</v>
      </c>
    </row>
    <row r="11" spans="1:14" ht="15">
      <c r="A11" s="4" t="s">
        <v>52</v>
      </c>
      <c r="B11" s="5">
        <f t="shared" si="0"/>
        <v>91</v>
      </c>
      <c r="C11" s="4"/>
      <c r="D11" s="5"/>
      <c r="E11" s="4"/>
      <c r="F11" s="5">
        <v>7</v>
      </c>
      <c r="G11" s="5"/>
      <c r="H11" s="4"/>
      <c r="I11" s="5">
        <v>1</v>
      </c>
      <c r="J11" s="4"/>
      <c r="K11" s="4">
        <v>24</v>
      </c>
      <c r="L11" s="4"/>
      <c r="M11" s="4">
        <v>59</v>
      </c>
      <c r="N11" s="4"/>
    </row>
    <row r="12" spans="1:14" ht="15">
      <c r="A12" s="4" t="s">
        <v>99</v>
      </c>
      <c r="B12" s="5">
        <f t="shared" si="0"/>
        <v>79</v>
      </c>
      <c r="C12" s="4"/>
      <c r="D12" s="5"/>
      <c r="E12" s="4"/>
      <c r="F12" s="5">
        <v>5</v>
      </c>
      <c r="G12" s="5"/>
      <c r="H12" s="4"/>
      <c r="I12" s="5"/>
      <c r="J12" s="4"/>
      <c r="K12" s="4">
        <v>32</v>
      </c>
      <c r="L12" s="4"/>
      <c r="M12" s="4">
        <v>42</v>
      </c>
      <c r="N12" s="4"/>
    </row>
    <row r="13" spans="1:14" ht="15">
      <c r="A13" s="4" t="s">
        <v>53</v>
      </c>
      <c r="B13" s="5">
        <f t="shared" si="0"/>
        <v>345</v>
      </c>
      <c r="C13" s="4">
        <v>43</v>
      </c>
      <c r="D13" s="5"/>
      <c r="E13" s="4"/>
      <c r="F13" s="5">
        <v>2</v>
      </c>
      <c r="G13" s="5"/>
      <c r="H13" s="4">
        <v>2</v>
      </c>
      <c r="I13" s="5"/>
      <c r="J13" s="4"/>
      <c r="K13" s="4">
        <v>80</v>
      </c>
      <c r="L13" s="4">
        <v>11</v>
      </c>
      <c r="M13" s="4">
        <v>206</v>
      </c>
      <c r="N13" s="4">
        <v>1</v>
      </c>
    </row>
    <row r="14" spans="1:14" ht="15">
      <c r="A14" s="4" t="s">
        <v>54</v>
      </c>
      <c r="B14" s="5">
        <f t="shared" si="0"/>
        <v>161</v>
      </c>
      <c r="C14" s="4"/>
      <c r="D14" s="5"/>
      <c r="E14" s="4"/>
      <c r="F14" s="5">
        <v>12</v>
      </c>
      <c r="G14" s="5"/>
      <c r="H14" s="4"/>
      <c r="I14" s="5"/>
      <c r="J14" s="4"/>
      <c r="K14" s="4">
        <v>53</v>
      </c>
      <c r="L14" s="4"/>
      <c r="M14" s="4">
        <v>94</v>
      </c>
      <c r="N14" s="4">
        <v>2</v>
      </c>
    </row>
    <row r="15" spans="1:14" ht="15">
      <c r="A15" s="4" t="s">
        <v>64</v>
      </c>
      <c r="B15" s="5">
        <f t="shared" si="0"/>
        <v>304</v>
      </c>
      <c r="C15" s="4"/>
      <c r="D15" s="5"/>
      <c r="E15" s="4"/>
      <c r="F15" s="5">
        <v>9</v>
      </c>
      <c r="G15" s="5">
        <v>18</v>
      </c>
      <c r="H15" s="4"/>
      <c r="I15" s="5">
        <v>1</v>
      </c>
      <c r="J15" s="4"/>
      <c r="K15" s="4">
        <v>69</v>
      </c>
      <c r="L15" s="4"/>
      <c r="M15" s="4">
        <v>206</v>
      </c>
      <c r="N15" s="4">
        <v>1</v>
      </c>
    </row>
    <row r="16" spans="1:14" ht="15">
      <c r="A16" s="4" t="s">
        <v>24</v>
      </c>
      <c r="B16" s="5">
        <f t="shared" si="0"/>
        <v>151</v>
      </c>
      <c r="C16" s="4">
        <v>9</v>
      </c>
      <c r="D16" s="5"/>
      <c r="E16" s="4"/>
      <c r="F16" s="5">
        <v>12</v>
      </c>
      <c r="G16" s="5"/>
      <c r="H16" s="4"/>
      <c r="I16" s="5"/>
      <c r="J16" s="4"/>
      <c r="K16" s="4">
        <v>41</v>
      </c>
      <c r="L16" s="4"/>
      <c r="M16" s="4">
        <v>89</v>
      </c>
      <c r="N16" s="4"/>
    </row>
    <row r="17" spans="1:14" ht="15">
      <c r="A17" s="4" t="s">
        <v>38</v>
      </c>
      <c r="B17" s="5">
        <f>SUM(C17:N17)</f>
        <v>2524</v>
      </c>
      <c r="C17" s="4">
        <v>31</v>
      </c>
      <c r="D17" s="5">
        <v>1487</v>
      </c>
      <c r="E17" s="4"/>
      <c r="F17" s="5">
        <v>7</v>
      </c>
      <c r="G17" s="5">
        <v>43</v>
      </c>
      <c r="H17" s="4">
        <v>2</v>
      </c>
      <c r="I17" s="5">
        <v>2</v>
      </c>
      <c r="J17" s="4"/>
      <c r="K17" s="4">
        <v>159</v>
      </c>
      <c r="L17" s="4">
        <v>11</v>
      </c>
      <c r="M17" s="4">
        <v>739</v>
      </c>
      <c r="N17" s="4">
        <v>43</v>
      </c>
    </row>
    <row r="18" spans="1:14" ht="15">
      <c r="A18" s="4" t="s">
        <v>65</v>
      </c>
      <c r="B18" s="5">
        <f t="shared" si="0"/>
        <v>121</v>
      </c>
      <c r="C18" s="4">
        <v>1</v>
      </c>
      <c r="D18" s="5"/>
      <c r="E18" s="4"/>
      <c r="F18" s="5">
        <v>6</v>
      </c>
      <c r="G18" s="5"/>
      <c r="H18" s="4"/>
      <c r="I18" s="5">
        <v>1</v>
      </c>
      <c r="J18" s="4"/>
      <c r="K18" s="4">
        <v>44</v>
      </c>
      <c r="L18" s="4"/>
      <c r="M18" s="4">
        <v>68</v>
      </c>
      <c r="N18" s="4">
        <v>1</v>
      </c>
    </row>
    <row r="19" spans="1:14" ht="15">
      <c r="A19" s="4" t="s">
        <v>19</v>
      </c>
      <c r="B19" s="5">
        <f t="shared" si="0"/>
        <v>222</v>
      </c>
      <c r="C19" s="4">
        <v>14</v>
      </c>
      <c r="D19" s="5">
        <v>2</v>
      </c>
      <c r="E19" s="4"/>
      <c r="F19" s="5">
        <v>7</v>
      </c>
      <c r="G19" s="5"/>
      <c r="H19" s="4"/>
      <c r="I19" s="5"/>
      <c r="J19" s="4"/>
      <c r="K19" s="4">
        <v>67</v>
      </c>
      <c r="L19" s="4"/>
      <c r="M19" s="4">
        <v>132</v>
      </c>
      <c r="N19" s="4"/>
    </row>
    <row r="20" spans="1:14" ht="15">
      <c r="A20" s="4" t="s">
        <v>56</v>
      </c>
      <c r="B20" s="5">
        <f t="shared" si="0"/>
        <v>111</v>
      </c>
      <c r="C20" s="4"/>
      <c r="D20" s="5"/>
      <c r="E20" s="4"/>
      <c r="F20" s="5">
        <v>20</v>
      </c>
      <c r="G20" s="5">
        <v>10</v>
      </c>
      <c r="H20" s="4">
        <v>1</v>
      </c>
      <c r="I20" s="5"/>
      <c r="J20" s="4"/>
      <c r="K20" s="4">
        <v>26</v>
      </c>
      <c r="L20" s="4"/>
      <c r="M20" s="4">
        <v>54</v>
      </c>
      <c r="N20" s="4"/>
    </row>
    <row r="21" spans="1:14" ht="15">
      <c r="A21" s="4" t="s">
        <v>66</v>
      </c>
      <c r="B21" s="5">
        <f t="shared" si="0"/>
        <v>129</v>
      </c>
      <c r="C21" s="4"/>
      <c r="D21" s="5"/>
      <c r="E21" s="4"/>
      <c r="F21" s="5">
        <v>8</v>
      </c>
      <c r="G21" s="5"/>
      <c r="H21" s="4"/>
      <c r="I21" s="5">
        <v>1</v>
      </c>
      <c r="J21" s="4"/>
      <c r="K21" s="4">
        <v>25</v>
      </c>
      <c r="L21" s="4"/>
      <c r="M21" s="4">
        <v>95</v>
      </c>
      <c r="N21" s="4"/>
    </row>
    <row r="22" spans="1:14" ht="15">
      <c r="A22" s="4" t="s">
        <v>67</v>
      </c>
      <c r="B22" s="5">
        <f t="shared" si="0"/>
        <v>185</v>
      </c>
      <c r="C22" s="4">
        <v>2</v>
      </c>
      <c r="D22" s="5"/>
      <c r="E22" s="4"/>
      <c r="F22" s="5">
        <v>7</v>
      </c>
      <c r="G22" s="5"/>
      <c r="H22" s="4"/>
      <c r="I22" s="5">
        <v>1</v>
      </c>
      <c r="J22" s="4"/>
      <c r="K22" s="4">
        <v>45</v>
      </c>
      <c r="L22" s="4"/>
      <c r="M22" s="4">
        <v>130</v>
      </c>
      <c r="N22" s="4"/>
    </row>
    <row r="23" spans="1:14" ht="15">
      <c r="A23" s="4" t="s">
        <v>21</v>
      </c>
      <c r="B23" s="5">
        <f t="shared" si="0"/>
        <v>856</v>
      </c>
      <c r="C23" s="4">
        <v>27</v>
      </c>
      <c r="D23" s="5">
        <v>41</v>
      </c>
      <c r="E23" s="4"/>
      <c r="F23" s="5">
        <v>8</v>
      </c>
      <c r="G23" s="5"/>
      <c r="H23" s="4"/>
      <c r="I23" s="5"/>
      <c r="J23" s="4"/>
      <c r="K23" s="4">
        <v>63</v>
      </c>
      <c r="L23" s="4"/>
      <c r="M23" s="4">
        <v>715</v>
      </c>
      <c r="N23" s="4">
        <v>2</v>
      </c>
    </row>
    <row r="24" spans="1:14" ht="15">
      <c r="A24" s="4" t="s">
        <v>9</v>
      </c>
      <c r="B24" s="5">
        <f t="shared" si="0"/>
        <v>138</v>
      </c>
      <c r="C24" s="4"/>
      <c r="D24" s="5"/>
      <c r="E24" s="4"/>
      <c r="F24" s="5">
        <v>11</v>
      </c>
      <c r="G24" s="5"/>
      <c r="H24" s="4"/>
      <c r="I24" s="5"/>
      <c r="J24" s="4"/>
      <c r="K24" s="4">
        <v>19</v>
      </c>
      <c r="L24" s="4"/>
      <c r="M24" s="4">
        <v>108</v>
      </c>
      <c r="N24" s="4"/>
    </row>
    <row r="25" spans="1:14" ht="15">
      <c r="A25" s="4" t="s">
        <v>57</v>
      </c>
      <c r="B25" s="5">
        <f t="shared" si="0"/>
        <v>295</v>
      </c>
      <c r="C25" s="4">
        <v>7</v>
      </c>
      <c r="D25" s="5">
        <v>1</v>
      </c>
      <c r="E25" s="4"/>
      <c r="F25" s="5">
        <v>8</v>
      </c>
      <c r="G25" s="5"/>
      <c r="H25" s="4"/>
      <c r="I25" s="5">
        <v>2</v>
      </c>
      <c r="J25" s="4"/>
      <c r="K25" s="4">
        <v>74</v>
      </c>
      <c r="L25" s="4"/>
      <c r="M25" s="4">
        <v>201</v>
      </c>
      <c r="N25" s="4">
        <v>2</v>
      </c>
    </row>
    <row r="26" spans="1:14" ht="15">
      <c r="A26" s="4" t="s">
        <v>31</v>
      </c>
      <c r="B26" s="5">
        <f>SUM(C26:N26)</f>
        <v>3469</v>
      </c>
      <c r="C26" s="4">
        <v>174</v>
      </c>
      <c r="D26" s="5">
        <v>57</v>
      </c>
      <c r="E26" s="4">
        <v>22</v>
      </c>
      <c r="F26" s="5">
        <v>8</v>
      </c>
      <c r="G26" s="5"/>
      <c r="H26" s="4"/>
      <c r="I26" s="5">
        <v>23</v>
      </c>
      <c r="J26" s="4">
        <v>1</v>
      </c>
      <c r="K26" s="4">
        <v>226</v>
      </c>
      <c r="L26" s="4">
        <v>18</v>
      </c>
      <c r="M26" s="4">
        <v>2917</v>
      </c>
      <c r="N26" s="4">
        <v>23</v>
      </c>
    </row>
    <row r="27" spans="1:14" ht="15">
      <c r="A27" s="4" t="s">
        <v>33</v>
      </c>
      <c r="B27" s="5">
        <f>SUM(C27:N27)</f>
        <v>83</v>
      </c>
      <c r="C27" s="4">
        <v>1</v>
      </c>
      <c r="D27" s="5"/>
      <c r="E27" s="4"/>
      <c r="F27" s="5">
        <v>5</v>
      </c>
      <c r="G27" s="5"/>
      <c r="H27" s="4"/>
      <c r="I27" s="5"/>
      <c r="J27" s="4"/>
      <c r="K27" s="4">
        <v>29</v>
      </c>
      <c r="L27" s="4"/>
      <c r="M27" s="4">
        <v>48</v>
      </c>
      <c r="N27" s="4"/>
    </row>
    <row r="28" spans="1:14" ht="15">
      <c r="A28" s="4" t="s">
        <v>58</v>
      </c>
      <c r="B28" s="5">
        <f>SUM(C28:N28)</f>
        <v>333</v>
      </c>
      <c r="C28" s="4">
        <v>2</v>
      </c>
      <c r="D28" s="5">
        <v>14</v>
      </c>
      <c r="E28" s="4"/>
      <c r="F28" s="5">
        <v>34</v>
      </c>
      <c r="G28" s="5"/>
      <c r="H28" s="4"/>
      <c r="I28" s="5">
        <v>1</v>
      </c>
      <c r="J28" s="4"/>
      <c r="K28" s="4">
        <v>66</v>
      </c>
      <c r="L28" s="4">
        <v>14</v>
      </c>
      <c r="M28" s="4">
        <v>201</v>
      </c>
      <c r="N28" s="4">
        <v>1</v>
      </c>
    </row>
    <row r="29" spans="1:14" ht="15">
      <c r="A29" s="4" t="s">
        <v>10</v>
      </c>
      <c r="B29" s="5">
        <f>SUM(C29:N29)</f>
        <v>194</v>
      </c>
      <c r="C29" s="4">
        <v>9</v>
      </c>
      <c r="D29" s="5">
        <v>1</v>
      </c>
      <c r="E29" s="4"/>
      <c r="F29" s="5">
        <v>6</v>
      </c>
      <c r="G29" s="5"/>
      <c r="H29" s="4"/>
      <c r="I29" s="5"/>
      <c r="J29" s="4"/>
      <c r="K29" s="4">
        <v>42</v>
      </c>
      <c r="L29" s="4"/>
      <c r="M29" s="4">
        <v>134</v>
      </c>
      <c r="N29" s="4">
        <v>2</v>
      </c>
    </row>
    <row r="30" spans="1:14" ht="15">
      <c r="A30" s="4" t="s">
        <v>59</v>
      </c>
      <c r="B30" s="5">
        <f>SUM(C30:N30)</f>
        <v>91</v>
      </c>
      <c r="C30" s="4"/>
      <c r="D30" s="5"/>
      <c r="E30" s="4"/>
      <c r="F30" s="5">
        <v>6</v>
      </c>
      <c r="G30" s="5"/>
      <c r="H30" s="4"/>
      <c r="I30" s="5"/>
      <c r="J30" s="4"/>
      <c r="K30" s="4">
        <v>25</v>
      </c>
      <c r="L30" s="4"/>
      <c r="M30" s="4">
        <v>60</v>
      </c>
      <c r="N30" s="4"/>
    </row>
    <row r="31" spans="1:14" ht="15">
      <c r="A31" s="4"/>
      <c r="B31" s="5"/>
      <c r="C31" s="4"/>
      <c r="D31" s="5"/>
      <c r="E31" s="4"/>
      <c r="F31" s="5"/>
      <c r="G31" s="5"/>
      <c r="H31" s="4"/>
      <c r="I31" s="5"/>
      <c r="J31" s="4"/>
      <c r="K31" s="4"/>
      <c r="L31" s="4"/>
      <c r="M31" s="4"/>
      <c r="N31" s="4"/>
    </row>
    <row r="32" spans="1:14" ht="15">
      <c r="A32" s="4" t="s">
        <v>11</v>
      </c>
      <c r="B32" s="5">
        <f>SUM(B7:B31)</f>
        <v>10780</v>
      </c>
      <c r="C32" s="4"/>
      <c r="D32" s="5"/>
      <c r="E32" s="4"/>
      <c r="F32" s="5"/>
      <c r="G32" s="5"/>
      <c r="H32" s="4"/>
      <c r="I32" s="5"/>
      <c r="J32" s="4"/>
      <c r="K32" s="4"/>
      <c r="L32" s="4"/>
      <c r="M32" s="4"/>
      <c r="N32" s="4"/>
    </row>
    <row r="34" ht="15">
      <c r="B34" s="2" t="s">
        <v>126</v>
      </c>
    </row>
    <row r="35" ht="15">
      <c r="B35" s="2" t="s">
        <v>123</v>
      </c>
    </row>
  </sheetData>
  <sheetProtection/>
  <mergeCells count="5">
    <mergeCell ref="A5:N5"/>
    <mergeCell ref="A1:N1"/>
    <mergeCell ref="A2:N2"/>
    <mergeCell ref="A3:N3"/>
    <mergeCell ref="A4:N4"/>
  </mergeCells>
  <printOptions horizontalCentered="1"/>
  <pageMargins left="0.75" right="0.7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B25" sqref="B25"/>
    </sheetView>
  </sheetViews>
  <sheetFormatPr defaultColWidth="8.88671875" defaultRowHeight="15"/>
  <cols>
    <col min="1" max="1" width="11.88671875" style="0" customWidth="1"/>
    <col min="2" max="2" width="8.6640625" style="0" customWidth="1"/>
    <col min="3" max="3" width="6.88671875" style="0" customWidth="1"/>
    <col min="4" max="4" width="6.5546875" style="0" customWidth="1"/>
    <col min="5" max="5" width="4.99609375" style="0" customWidth="1"/>
    <col min="6" max="7" width="6.3359375" style="0" customWidth="1"/>
    <col min="8" max="8" width="5.6640625" style="0" customWidth="1"/>
    <col min="9" max="9" width="7.21484375" style="0" customWidth="1"/>
    <col min="10" max="10" width="5.6640625" style="0" customWidth="1"/>
    <col min="11" max="11" width="6.10546875" style="0" customWidth="1"/>
    <col min="12" max="13" width="6.6640625" style="0" customWidth="1"/>
    <col min="14" max="14" width="5.4453125" style="0" customWidth="1"/>
  </cols>
  <sheetData>
    <row r="1" spans="1:14" ht="18.75" customHeight="1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</row>
    <row r="2" spans="1:14" ht="18.75" customHeight="1">
      <c r="A2" s="23" t="s">
        <v>124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</row>
    <row r="3" ht="18.75">
      <c r="A3" s="1"/>
    </row>
    <row r="4" spans="1:14" ht="15">
      <c r="A4" s="21" t="s">
        <v>131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4"/>
      <c r="M4" s="24"/>
      <c r="N4" s="24"/>
    </row>
    <row r="5" spans="1:14" ht="15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4"/>
      <c r="M5" s="24"/>
      <c r="N5" s="24"/>
    </row>
    <row r="6" spans="1:14" ht="15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4"/>
      <c r="M6" s="24"/>
      <c r="N6" s="24"/>
    </row>
    <row r="8" spans="1:14" ht="25.5" customHeight="1">
      <c r="A8" s="3" t="s">
        <v>12</v>
      </c>
      <c r="B8" s="9" t="s">
        <v>0</v>
      </c>
      <c r="C8" s="9" t="s">
        <v>121</v>
      </c>
      <c r="D8" s="9" t="s">
        <v>1</v>
      </c>
      <c r="E8" s="3" t="s">
        <v>2</v>
      </c>
      <c r="F8" s="9" t="s">
        <v>13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122</v>
      </c>
      <c r="L8" s="9" t="s">
        <v>7</v>
      </c>
      <c r="M8" s="9" t="s">
        <v>119</v>
      </c>
      <c r="N8" s="3" t="s">
        <v>8</v>
      </c>
    </row>
    <row r="9" spans="1:14" ht="15">
      <c r="A9" s="4" t="s">
        <v>93</v>
      </c>
      <c r="B9" s="5">
        <f aca="true" t="shared" si="0" ref="B9:B23">SUM(C9:N9)</f>
        <v>70</v>
      </c>
      <c r="C9" s="4"/>
      <c r="D9" s="5"/>
      <c r="E9" s="4"/>
      <c r="F9" s="5">
        <v>4</v>
      </c>
      <c r="G9" s="5"/>
      <c r="H9" s="4"/>
      <c r="I9" s="5">
        <v>1</v>
      </c>
      <c r="J9" s="4"/>
      <c r="K9" s="4">
        <v>17</v>
      </c>
      <c r="L9" s="4"/>
      <c r="M9" s="4">
        <v>48</v>
      </c>
      <c r="N9" s="4"/>
    </row>
    <row r="10" spans="1:14" ht="15">
      <c r="A10" s="4" t="s">
        <v>94</v>
      </c>
      <c r="B10" s="5">
        <f t="shared" si="0"/>
        <v>49</v>
      </c>
      <c r="C10" s="4">
        <v>3</v>
      </c>
      <c r="D10" s="5"/>
      <c r="E10" s="4"/>
      <c r="F10" s="5">
        <v>3</v>
      </c>
      <c r="G10" s="5"/>
      <c r="H10" s="4"/>
      <c r="I10" s="5"/>
      <c r="J10" s="4"/>
      <c r="K10" s="4">
        <v>14</v>
      </c>
      <c r="L10" s="4"/>
      <c r="M10" s="4">
        <v>28</v>
      </c>
      <c r="N10" s="4">
        <v>1</v>
      </c>
    </row>
    <row r="11" spans="1:14" ht="15">
      <c r="A11" s="4" t="s">
        <v>97</v>
      </c>
      <c r="B11" s="5">
        <f t="shared" si="0"/>
        <v>157</v>
      </c>
      <c r="C11" s="4"/>
      <c r="D11" s="5"/>
      <c r="E11" s="4"/>
      <c r="F11" s="5">
        <v>29</v>
      </c>
      <c r="G11" s="5"/>
      <c r="H11" s="4"/>
      <c r="I11" s="5">
        <v>3</v>
      </c>
      <c r="J11" s="4"/>
      <c r="K11" s="4">
        <v>39</v>
      </c>
      <c r="L11" s="4"/>
      <c r="M11" s="4">
        <v>86</v>
      </c>
      <c r="N11" s="4"/>
    </row>
    <row r="12" spans="1:14" ht="15">
      <c r="A12" s="4" t="s">
        <v>25</v>
      </c>
      <c r="B12" s="5">
        <f t="shared" si="0"/>
        <v>456</v>
      </c>
      <c r="C12" s="4">
        <v>3</v>
      </c>
      <c r="D12" s="5"/>
      <c r="E12" s="4"/>
      <c r="F12" s="5">
        <v>17</v>
      </c>
      <c r="G12" s="5"/>
      <c r="H12" s="4"/>
      <c r="I12" s="5"/>
      <c r="J12" s="4"/>
      <c r="K12" s="4">
        <v>77</v>
      </c>
      <c r="L12" s="4"/>
      <c r="M12" s="4">
        <v>357</v>
      </c>
      <c r="N12" s="4">
        <v>2</v>
      </c>
    </row>
    <row r="13" spans="1:14" ht="15">
      <c r="A13" s="4" t="s">
        <v>101</v>
      </c>
      <c r="B13" s="5">
        <f t="shared" si="0"/>
        <v>73</v>
      </c>
      <c r="C13" s="4"/>
      <c r="D13" s="5"/>
      <c r="E13" s="4"/>
      <c r="F13" s="5">
        <v>4</v>
      </c>
      <c r="G13" s="5"/>
      <c r="H13" s="4"/>
      <c r="I13" s="5"/>
      <c r="J13" s="4"/>
      <c r="K13" s="4">
        <v>21</v>
      </c>
      <c r="L13" s="4"/>
      <c r="M13" s="4">
        <v>48</v>
      </c>
      <c r="N13" s="4"/>
    </row>
    <row r="14" spans="1:14" ht="15">
      <c r="A14" s="4" t="s">
        <v>102</v>
      </c>
      <c r="B14" s="5">
        <f t="shared" si="0"/>
        <v>145</v>
      </c>
      <c r="C14" s="4">
        <v>1</v>
      </c>
      <c r="D14" s="5"/>
      <c r="E14" s="4"/>
      <c r="F14" s="5">
        <v>15</v>
      </c>
      <c r="G14" s="5"/>
      <c r="H14" s="4"/>
      <c r="I14" s="5">
        <v>1</v>
      </c>
      <c r="J14" s="4"/>
      <c r="K14" s="4">
        <v>38</v>
      </c>
      <c r="L14" s="4"/>
      <c r="M14" s="4">
        <v>90</v>
      </c>
      <c r="N14" s="4"/>
    </row>
    <row r="15" spans="1:14" ht="15">
      <c r="A15" s="4" t="s">
        <v>23</v>
      </c>
      <c r="B15" s="5">
        <f t="shared" si="0"/>
        <v>155</v>
      </c>
      <c r="C15" s="4">
        <v>1</v>
      </c>
      <c r="D15" s="5"/>
      <c r="E15" s="4"/>
      <c r="F15" s="5">
        <v>5</v>
      </c>
      <c r="G15" s="5"/>
      <c r="H15" s="4"/>
      <c r="I15" s="5"/>
      <c r="J15" s="4"/>
      <c r="K15" s="4">
        <v>32</v>
      </c>
      <c r="L15" s="4"/>
      <c r="M15" s="4">
        <v>117</v>
      </c>
      <c r="N15" s="4"/>
    </row>
    <row r="16" spans="1:14" ht="15">
      <c r="A16" s="4" t="s">
        <v>106</v>
      </c>
      <c r="B16" s="5">
        <f t="shared" si="0"/>
        <v>175</v>
      </c>
      <c r="C16" s="4">
        <v>1</v>
      </c>
      <c r="D16" s="5"/>
      <c r="E16" s="4"/>
      <c r="F16" s="5">
        <v>5</v>
      </c>
      <c r="G16" s="5"/>
      <c r="H16" s="4"/>
      <c r="I16" s="5"/>
      <c r="J16" s="4"/>
      <c r="K16" s="4">
        <v>34</v>
      </c>
      <c r="L16" s="4"/>
      <c r="M16" s="4">
        <v>135</v>
      </c>
      <c r="N16" s="4"/>
    </row>
    <row r="17" spans="1:14" ht="15">
      <c r="A17" s="4" t="s">
        <v>16</v>
      </c>
      <c r="B17" s="5">
        <f t="shared" si="0"/>
        <v>97</v>
      </c>
      <c r="C17" s="4">
        <v>4</v>
      </c>
      <c r="D17" s="5"/>
      <c r="E17" s="4"/>
      <c r="F17" s="5">
        <v>4</v>
      </c>
      <c r="G17" s="5"/>
      <c r="H17" s="4"/>
      <c r="I17" s="5">
        <v>1</v>
      </c>
      <c r="J17" s="4"/>
      <c r="K17" s="4">
        <v>29</v>
      </c>
      <c r="L17" s="4"/>
      <c r="M17" s="4">
        <v>59</v>
      </c>
      <c r="N17" s="4"/>
    </row>
    <row r="18" spans="1:14" ht="15">
      <c r="A18" s="4" t="s">
        <v>110</v>
      </c>
      <c r="B18" s="5">
        <f t="shared" si="0"/>
        <v>171</v>
      </c>
      <c r="C18" s="4"/>
      <c r="D18" s="5">
        <v>6</v>
      </c>
      <c r="E18" s="4"/>
      <c r="F18" s="5">
        <v>8</v>
      </c>
      <c r="G18" s="5"/>
      <c r="H18" s="4"/>
      <c r="I18" s="5"/>
      <c r="J18" s="4"/>
      <c r="K18" s="4">
        <v>50</v>
      </c>
      <c r="L18" s="4"/>
      <c r="M18" s="4">
        <v>107</v>
      </c>
      <c r="N18" s="4"/>
    </row>
    <row r="19" spans="1:14" ht="15">
      <c r="A19" s="4" t="s">
        <v>30</v>
      </c>
      <c r="B19" s="5">
        <f>SUM(C19:N19)</f>
        <v>8662</v>
      </c>
      <c r="C19" s="4">
        <f>SUM(270+438+253+5)</f>
        <v>966</v>
      </c>
      <c r="D19" s="5">
        <v>1438</v>
      </c>
      <c r="E19" s="4">
        <v>205</v>
      </c>
      <c r="F19" s="5">
        <v>323</v>
      </c>
      <c r="G19" s="5">
        <v>2</v>
      </c>
      <c r="H19" s="4">
        <v>82</v>
      </c>
      <c r="I19" s="5">
        <v>42</v>
      </c>
      <c r="J19" s="4">
        <v>21</v>
      </c>
      <c r="K19" s="4">
        <v>2205</v>
      </c>
      <c r="L19" s="4">
        <v>99</v>
      </c>
      <c r="M19" s="4">
        <v>3027</v>
      </c>
      <c r="N19" s="4">
        <f>SUM(109+34+25+2+46+13+2+4+9+5+3)</f>
        <v>252</v>
      </c>
    </row>
    <row r="20" spans="1:14" ht="15">
      <c r="A20" s="17" t="s">
        <v>112</v>
      </c>
      <c r="B20" s="5">
        <f t="shared" si="0"/>
        <v>878</v>
      </c>
      <c r="C20" s="4">
        <v>18</v>
      </c>
      <c r="D20" s="5">
        <v>1</v>
      </c>
      <c r="E20" s="4"/>
      <c r="F20" s="5">
        <v>9</v>
      </c>
      <c r="G20" s="5">
        <v>9</v>
      </c>
      <c r="H20" s="4">
        <v>4</v>
      </c>
      <c r="I20" s="5">
        <v>1</v>
      </c>
      <c r="J20" s="4"/>
      <c r="K20" s="4">
        <v>138</v>
      </c>
      <c r="L20" s="4">
        <v>14</v>
      </c>
      <c r="M20" s="4">
        <v>676</v>
      </c>
      <c r="N20" s="4">
        <v>8</v>
      </c>
    </row>
    <row r="21" spans="1:14" ht="15">
      <c r="A21" s="18" t="s">
        <v>113</v>
      </c>
      <c r="B21" s="5">
        <f t="shared" si="0"/>
        <v>69</v>
      </c>
      <c r="C21" s="4"/>
      <c r="D21" s="5"/>
      <c r="E21" s="4"/>
      <c r="F21" s="5">
        <v>7</v>
      </c>
      <c r="G21" s="5"/>
      <c r="H21" s="4"/>
      <c r="I21" s="5"/>
      <c r="J21" s="4"/>
      <c r="K21" s="4">
        <v>23</v>
      </c>
      <c r="L21" s="4"/>
      <c r="M21" s="4">
        <v>39</v>
      </c>
      <c r="N21" s="4"/>
    </row>
    <row r="22" spans="1:14" ht="15">
      <c r="A22" s="18" t="s">
        <v>117</v>
      </c>
      <c r="B22" s="5">
        <f t="shared" si="0"/>
        <v>82</v>
      </c>
      <c r="C22" s="4"/>
      <c r="D22" s="5"/>
      <c r="E22" s="4"/>
      <c r="F22" s="5">
        <v>8</v>
      </c>
      <c r="G22" s="5"/>
      <c r="H22" s="4"/>
      <c r="I22" s="5"/>
      <c r="J22" s="4"/>
      <c r="K22" s="4">
        <v>25</v>
      </c>
      <c r="L22" s="4"/>
      <c r="M22" s="4">
        <v>49</v>
      </c>
      <c r="N22" s="4"/>
    </row>
    <row r="23" spans="1:14" ht="15">
      <c r="A23" s="18" t="s">
        <v>32</v>
      </c>
      <c r="B23" s="5">
        <f t="shared" si="0"/>
        <v>153</v>
      </c>
      <c r="C23" s="4">
        <v>1</v>
      </c>
      <c r="D23" s="5"/>
      <c r="E23" s="4"/>
      <c r="F23" s="5">
        <v>10</v>
      </c>
      <c r="G23" s="5"/>
      <c r="H23" s="4"/>
      <c r="I23" s="5"/>
      <c r="J23" s="4"/>
      <c r="K23" s="4">
        <v>42</v>
      </c>
      <c r="L23" s="4">
        <v>9</v>
      </c>
      <c r="M23" s="4">
        <v>91</v>
      </c>
      <c r="N23" s="4"/>
    </row>
    <row r="24" spans="1:14" ht="15">
      <c r="A24" s="18" t="s">
        <v>86</v>
      </c>
      <c r="B24" s="5">
        <f>SUM(C24:N24)</f>
        <v>517</v>
      </c>
      <c r="C24" s="4">
        <v>3</v>
      </c>
      <c r="D24" s="5"/>
      <c r="E24" s="4"/>
      <c r="F24" s="5">
        <v>12</v>
      </c>
      <c r="G24" s="5"/>
      <c r="H24" s="4"/>
      <c r="I24" s="5"/>
      <c r="J24" s="4"/>
      <c r="K24" s="4">
        <v>64</v>
      </c>
      <c r="L24" s="4"/>
      <c r="M24" s="4">
        <v>436</v>
      </c>
      <c r="N24" s="4">
        <v>2</v>
      </c>
    </row>
    <row r="25" spans="1:14" ht="15">
      <c r="A25" s="4"/>
      <c r="B25" s="5"/>
      <c r="C25" s="4"/>
      <c r="D25" s="5"/>
      <c r="E25" s="4"/>
      <c r="F25" s="5"/>
      <c r="G25" s="5"/>
      <c r="H25" s="4"/>
      <c r="I25" s="5"/>
      <c r="J25" s="4"/>
      <c r="K25" s="4"/>
      <c r="L25" s="4"/>
      <c r="M25" s="4"/>
      <c r="N25" s="4"/>
    </row>
    <row r="26" spans="1:14" ht="15">
      <c r="A26" s="4" t="s">
        <v>11</v>
      </c>
      <c r="B26" s="5">
        <f>SUM(B9:B25)</f>
        <v>11909</v>
      </c>
      <c r="C26" s="4"/>
      <c r="D26" s="5"/>
      <c r="E26" s="4"/>
      <c r="F26" s="5"/>
      <c r="G26" s="5"/>
      <c r="H26" s="4"/>
      <c r="I26" s="5"/>
      <c r="J26" s="4"/>
      <c r="K26" s="4"/>
      <c r="L26" s="4"/>
      <c r="M26" s="4"/>
      <c r="N26" s="4"/>
    </row>
    <row r="27" spans="1:14" ht="15">
      <c r="A27" s="11"/>
      <c r="B27" s="12"/>
      <c r="C27" s="11"/>
      <c r="D27" s="12"/>
      <c r="E27" s="11"/>
      <c r="F27" s="12"/>
      <c r="G27" s="12"/>
      <c r="H27" s="11"/>
      <c r="I27" s="12"/>
      <c r="J27" s="11"/>
      <c r="K27" s="11"/>
      <c r="L27" s="11"/>
      <c r="M27" s="11"/>
      <c r="N27" s="11"/>
    </row>
    <row r="28" ht="15">
      <c r="B28" s="2" t="s">
        <v>126</v>
      </c>
    </row>
    <row r="30" ht="15">
      <c r="B30" s="2" t="s">
        <v>123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defaultGridColor="0" zoomScalePageLayoutView="0" colorId="8" workbookViewId="0" topLeftCell="A4">
      <selection activeCell="A5" sqref="A5:N5"/>
    </sheetView>
  </sheetViews>
  <sheetFormatPr defaultColWidth="8.88671875" defaultRowHeight="15"/>
  <cols>
    <col min="1" max="1" width="10.21484375" style="0" customWidth="1"/>
    <col min="2" max="2" width="9.21484375" style="0" customWidth="1"/>
    <col min="3" max="3" width="6.99609375" style="0" customWidth="1"/>
    <col min="4" max="4" width="6.6640625" style="0" customWidth="1"/>
    <col min="5" max="5" width="5.4453125" style="0" customWidth="1"/>
    <col min="6" max="6" width="5.88671875" style="0" customWidth="1"/>
    <col min="7" max="7" width="6.21484375" style="0" customWidth="1"/>
    <col min="8" max="8" width="5.77734375" style="0" customWidth="1"/>
    <col min="9" max="9" width="7.5546875" style="0" customWidth="1"/>
    <col min="10" max="10" width="6.10546875" style="0" customWidth="1"/>
    <col min="11" max="11" width="6.6640625" style="0" customWidth="1"/>
    <col min="12" max="13" width="6.4453125" style="0" customWidth="1"/>
    <col min="14" max="14" width="6.5546875" style="0" customWidth="1"/>
  </cols>
  <sheetData>
    <row r="1" spans="1:14" ht="18.75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</row>
    <row r="2" spans="1:14" ht="18.75" customHeight="1">
      <c r="A2" s="23" t="s">
        <v>124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8.75">
      <c r="A3" s="1"/>
    </row>
    <row r="4" spans="1:14" ht="15">
      <c r="A4" s="21" t="s">
        <v>133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4"/>
      <c r="M4" s="24"/>
      <c r="N4" s="24"/>
    </row>
    <row r="5" spans="1:14" ht="15">
      <c r="A5" s="21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4"/>
      <c r="M5" s="24"/>
      <c r="N5" s="24"/>
    </row>
    <row r="6" spans="1:14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4"/>
      <c r="M6" s="24"/>
      <c r="N6" s="24"/>
    </row>
    <row r="7" spans="2:4" ht="25.5" customHeight="1">
      <c r="B7" s="7"/>
      <c r="D7" s="7"/>
    </row>
    <row r="8" spans="1:14" s="10" customFormat="1" ht="22.5">
      <c r="A8" s="3" t="s">
        <v>12</v>
      </c>
      <c r="B8" s="9" t="s">
        <v>0</v>
      </c>
      <c r="C8" s="9" t="s">
        <v>121</v>
      </c>
      <c r="D8" s="9" t="s">
        <v>1</v>
      </c>
      <c r="E8" s="3" t="s">
        <v>2</v>
      </c>
      <c r="F8" s="9" t="s">
        <v>13</v>
      </c>
      <c r="G8" s="3" t="s">
        <v>3</v>
      </c>
      <c r="H8" s="3" t="s">
        <v>4</v>
      </c>
      <c r="I8" s="9" t="s">
        <v>132</v>
      </c>
      <c r="J8" s="9" t="s">
        <v>127</v>
      </c>
      <c r="K8" s="3" t="s">
        <v>122</v>
      </c>
      <c r="L8" s="9" t="s">
        <v>7</v>
      </c>
      <c r="M8" s="9" t="s">
        <v>119</v>
      </c>
      <c r="N8" s="3" t="s">
        <v>8</v>
      </c>
    </row>
    <row r="9" spans="1:14" s="10" customFormat="1" ht="15">
      <c r="A9" s="18" t="s">
        <v>95</v>
      </c>
      <c r="B9" s="5">
        <f aca="true" t="shared" si="0" ref="B9:B26">SUM(C9:N9)</f>
        <v>69</v>
      </c>
      <c r="C9" s="4"/>
      <c r="D9" s="5"/>
      <c r="E9" s="4"/>
      <c r="F9" s="5">
        <v>2</v>
      </c>
      <c r="G9" s="5"/>
      <c r="H9" s="4"/>
      <c r="I9" s="5"/>
      <c r="J9" s="4"/>
      <c r="K9" s="4">
        <v>21</v>
      </c>
      <c r="L9" s="4"/>
      <c r="M9" s="4">
        <v>46</v>
      </c>
      <c r="N9" s="4"/>
    </row>
    <row r="10" spans="1:14" s="10" customFormat="1" ht="15">
      <c r="A10" s="4" t="s">
        <v>35</v>
      </c>
      <c r="B10" s="5">
        <f t="shared" si="0"/>
        <v>315</v>
      </c>
      <c r="C10" s="4">
        <v>52</v>
      </c>
      <c r="D10" s="5"/>
      <c r="E10" s="4"/>
      <c r="F10" s="5">
        <v>9</v>
      </c>
      <c r="G10" s="5"/>
      <c r="H10" s="4"/>
      <c r="I10" s="5"/>
      <c r="J10" s="4"/>
      <c r="K10" s="4">
        <v>51</v>
      </c>
      <c r="L10" s="4"/>
      <c r="M10" s="4">
        <v>203</v>
      </c>
      <c r="N10" s="4"/>
    </row>
    <row r="11" spans="1:14" s="10" customFormat="1" ht="15">
      <c r="A11" s="18" t="s">
        <v>96</v>
      </c>
      <c r="B11" s="5">
        <f t="shared" si="0"/>
        <v>208</v>
      </c>
      <c r="C11" s="4">
        <v>1</v>
      </c>
      <c r="D11" s="5"/>
      <c r="E11" s="4"/>
      <c r="F11" s="5">
        <v>56</v>
      </c>
      <c r="G11" s="5"/>
      <c r="H11" s="4"/>
      <c r="I11" s="5"/>
      <c r="J11" s="4"/>
      <c r="K11" s="4">
        <v>46</v>
      </c>
      <c r="L11" s="4">
        <v>3</v>
      </c>
      <c r="M11" s="4">
        <v>102</v>
      </c>
      <c r="N11" s="4"/>
    </row>
    <row r="12" spans="1:14" s="10" customFormat="1" ht="15">
      <c r="A12" s="18" t="s">
        <v>43</v>
      </c>
      <c r="B12" s="5">
        <f t="shared" si="0"/>
        <v>126</v>
      </c>
      <c r="C12" s="4">
        <v>1</v>
      </c>
      <c r="D12" s="5"/>
      <c r="E12" s="4"/>
      <c r="F12" s="5">
        <v>4</v>
      </c>
      <c r="G12" s="5"/>
      <c r="H12" s="4"/>
      <c r="I12" s="5"/>
      <c r="J12" s="4"/>
      <c r="K12" s="4">
        <v>30</v>
      </c>
      <c r="L12" s="4"/>
      <c r="M12" s="4">
        <v>91</v>
      </c>
      <c r="N12" s="4"/>
    </row>
    <row r="13" spans="1:14" s="10" customFormat="1" ht="15">
      <c r="A13" s="4" t="s">
        <v>17</v>
      </c>
      <c r="B13" s="5">
        <f t="shared" si="0"/>
        <v>103</v>
      </c>
      <c r="C13" s="4"/>
      <c r="D13" s="5"/>
      <c r="E13" s="4"/>
      <c r="F13" s="5">
        <v>3</v>
      </c>
      <c r="G13" s="5"/>
      <c r="H13" s="4"/>
      <c r="I13" s="5"/>
      <c r="J13" s="4"/>
      <c r="K13" s="4">
        <v>30</v>
      </c>
      <c r="L13" s="4"/>
      <c r="M13" s="4">
        <v>70</v>
      </c>
      <c r="N13" s="4"/>
    </row>
    <row r="14" spans="1:14" s="10" customFormat="1" ht="15">
      <c r="A14" s="18" t="s">
        <v>36</v>
      </c>
      <c r="B14" s="5">
        <f t="shared" si="0"/>
        <v>205</v>
      </c>
      <c r="C14" s="4"/>
      <c r="D14" s="5">
        <v>7</v>
      </c>
      <c r="E14" s="4">
        <v>1</v>
      </c>
      <c r="F14" s="5">
        <v>9</v>
      </c>
      <c r="G14" s="5"/>
      <c r="H14" s="4"/>
      <c r="I14" s="5"/>
      <c r="J14" s="4"/>
      <c r="K14" s="4">
        <v>67</v>
      </c>
      <c r="L14" s="4">
        <v>5</v>
      </c>
      <c r="M14" s="4">
        <v>116</v>
      </c>
      <c r="N14" s="4"/>
    </row>
    <row r="15" spans="1:14" s="10" customFormat="1" ht="15">
      <c r="A15" s="17" t="s">
        <v>72</v>
      </c>
      <c r="B15" s="5">
        <f t="shared" si="0"/>
        <v>388</v>
      </c>
      <c r="C15" s="4">
        <v>19</v>
      </c>
      <c r="D15" s="5">
        <v>23</v>
      </c>
      <c r="E15" s="4">
        <v>2</v>
      </c>
      <c r="F15" s="5">
        <v>10</v>
      </c>
      <c r="G15" s="5"/>
      <c r="H15" s="4"/>
      <c r="I15" s="5"/>
      <c r="J15" s="4"/>
      <c r="K15" s="4">
        <v>83</v>
      </c>
      <c r="L15" s="4">
        <v>10</v>
      </c>
      <c r="M15" s="4">
        <v>237</v>
      </c>
      <c r="N15" s="4">
        <v>4</v>
      </c>
    </row>
    <row r="16" spans="1:14" s="10" customFormat="1" ht="15">
      <c r="A16" s="18" t="s">
        <v>98</v>
      </c>
      <c r="B16" s="5">
        <f t="shared" si="0"/>
        <v>106</v>
      </c>
      <c r="C16" s="4"/>
      <c r="D16" s="5">
        <v>1</v>
      </c>
      <c r="E16" s="4"/>
      <c r="F16" s="5">
        <v>6</v>
      </c>
      <c r="G16" s="5"/>
      <c r="H16" s="4"/>
      <c r="I16" s="5">
        <v>1</v>
      </c>
      <c r="J16" s="4"/>
      <c r="K16" s="4">
        <v>31</v>
      </c>
      <c r="L16" s="4"/>
      <c r="M16" s="4">
        <v>67</v>
      </c>
      <c r="N16" s="4"/>
    </row>
    <row r="17" spans="1:14" s="10" customFormat="1" ht="15">
      <c r="A17" s="18" t="s">
        <v>73</v>
      </c>
      <c r="B17" s="5">
        <f t="shared" si="0"/>
        <v>91</v>
      </c>
      <c r="C17" s="4"/>
      <c r="D17" s="5"/>
      <c r="E17" s="4"/>
      <c r="F17" s="5">
        <v>8</v>
      </c>
      <c r="G17" s="5"/>
      <c r="H17" s="4"/>
      <c r="I17" s="5"/>
      <c r="J17" s="4"/>
      <c r="K17" s="4">
        <v>33</v>
      </c>
      <c r="L17" s="4"/>
      <c r="M17" s="4">
        <v>49</v>
      </c>
      <c r="N17" s="4">
        <v>1</v>
      </c>
    </row>
    <row r="18" spans="1:14" s="10" customFormat="1" ht="15">
      <c r="A18" s="18" t="s">
        <v>18</v>
      </c>
      <c r="B18" s="5">
        <f t="shared" si="0"/>
        <v>166</v>
      </c>
      <c r="C18" s="4">
        <v>1</v>
      </c>
      <c r="D18" s="5"/>
      <c r="E18" s="4">
        <v>2</v>
      </c>
      <c r="F18" s="5">
        <v>4</v>
      </c>
      <c r="G18" s="5">
        <v>2</v>
      </c>
      <c r="H18" s="4"/>
      <c r="I18" s="5"/>
      <c r="J18" s="4"/>
      <c r="K18" s="4">
        <v>44</v>
      </c>
      <c r="L18" s="4">
        <v>7</v>
      </c>
      <c r="M18" s="4">
        <v>106</v>
      </c>
      <c r="N18" s="4"/>
    </row>
    <row r="19" spans="1:14" s="10" customFormat="1" ht="15">
      <c r="A19" s="18" t="s">
        <v>37</v>
      </c>
      <c r="B19" s="5">
        <f t="shared" si="0"/>
        <v>176</v>
      </c>
      <c r="C19" s="4">
        <v>1</v>
      </c>
      <c r="D19" s="5"/>
      <c r="E19" s="4"/>
      <c r="F19" s="5">
        <v>43</v>
      </c>
      <c r="G19" s="5"/>
      <c r="H19" s="4"/>
      <c r="I19" s="5"/>
      <c r="J19" s="4"/>
      <c r="K19" s="4">
        <v>38</v>
      </c>
      <c r="L19" s="4"/>
      <c r="M19" s="4">
        <v>94</v>
      </c>
      <c r="N19" s="4"/>
    </row>
    <row r="20" spans="1:14" s="10" customFormat="1" ht="15">
      <c r="A20" s="18" t="s">
        <v>100</v>
      </c>
      <c r="B20" s="5">
        <f t="shared" si="0"/>
        <v>167</v>
      </c>
      <c r="C20" s="4">
        <v>1</v>
      </c>
      <c r="D20" s="5">
        <v>15</v>
      </c>
      <c r="E20" s="4"/>
      <c r="F20" s="5">
        <v>3</v>
      </c>
      <c r="G20" s="5"/>
      <c r="H20" s="4"/>
      <c r="I20" s="5">
        <v>1</v>
      </c>
      <c r="J20" s="4"/>
      <c r="K20" s="4">
        <v>42</v>
      </c>
      <c r="L20" s="4"/>
      <c r="M20" s="4">
        <v>104</v>
      </c>
      <c r="N20" s="4">
        <v>1</v>
      </c>
    </row>
    <row r="21" spans="1:14" s="10" customFormat="1" ht="15">
      <c r="A21" s="4" t="s">
        <v>74</v>
      </c>
      <c r="B21" s="5">
        <f t="shared" si="0"/>
        <v>97</v>
      </c>
      <c r="C21" s="4">
        <v>1</v>
      </c>
      <c r="D21" s="5"/>
      <c r="E21" s="4"/>
      <c r="F21" s="5">
        <v>7</v>
      </c>
      <c r="G21" s="5"/>
      <c r="H21" s="4"/>
      <c r="I21" s="5"/>
      <c r="J21" s="4"/>
      <c r="K21" s="4">
        <v>29</v>
      </c>
      <c r="L21" s="4"/>
      <c r="M21" s="4">
        <v>60</v>
      </c>
      <c r="N21" s="4"/>
    </row>
    <row r="22" spans="1:14" s="10" customFormat="1" ht="15">
      <c r="A22" s="4" t="s">
        <v>75</v>
      </c>
      <c r="B22" s="5">
        <f t="shared" si="0"/>
        <v>119</v>
      </c>
      <c r="C22" s="4"/>
      <c r="D22" s="5"/>
      <c r="E22" s="4"/>
      <c r="F22" s="5">
        <v>4</v>
      </c>
      <c r="G22" s="5"/>
      <c r="H22" s="4"/>
      <c r="I22" s="5"/>
      <c r="J22" s="4"/>
      <c r="K22" s="4">
        <v>37</v>
      </c>
      <c r="L22" s="4"/>
      <c r="M22" s="4">
        <v>78</v>
      </c>
      <c r="N22" s="4"/>
    </row>
    <row r="23" spans="1:14" s="10" customFormat="1" ht="15">
      <c r="A23" s="4" t="s">
        <v>20</v>
      </c>
      <c r="B23" s="5">
        <f t="shared" si="0"/>
        <v>77</v>
      </c>
      <c r="C23" s="4"/>
      <c r="D23" s="5"/>
      <c r="E23" s="4"/>
      <c r="F23" s="5">
        <v>5</v>
      </c>
      <c r="G23" s="5"/>
      <c r="H23" s="4"/>
      <c r="I23" s="5"/>
      <c r="J23" s="4"/>
      <c r="K23" s="4">
        <v>25</v>
      </c>
      <c r="L23" s="4"/>
      <c r="M23" s="4">
        <v>47</v>
      </c>
      <c r="N23" s="4"/>
    </row>
    <row r="24" spans="1:14" s="10" customFormat="1" ht="15">
      <c r="A24" s="4" t="s">
        <v>26</v>
      </c>
      <c r="B24" s="5">
        <f t="shared" si="0"/>
        <v>88</v>
      </c>
      <c r="C24" s="4"/>
      <c r="D24" s="5"/>
      <c r="E24" s="4"/>
      <c r="F24" s="5">
        <v>4</v>
      </c>
      <c r="G24" s="5"/>
      <c r="H24" s="4"/>
      <c r="I24" s="5"/>
      <c r="J24" s="4"/>
      <c r="K24" s="4">
        <v>31</v>
      </c>
      <c r="L24" s="4"/>
      <c r="M24" s="4">
        <v>53</v>
      </c>
      <c r="N24" s="4"/>
    </row>
    <row r="25" spans="1:14" s="10" customFormat="1" ht="15">
      <c r="A25" s="18" t="s">
        <v>62</v>
      </c>
      <c r="B25" s="5">
        <f t="shared" si="0"/>
        <v>94</v>
      </c>
      <c r="C25" s="4">
        <v>2</v>
      </c>
      <c r="D25" s="5"/>
      <c r="E25" s="4"/>
      <c r="F25" s="5">
        <v>4</v>
      </c>
      <c r="G25" s="5"/>
      <c r="H25" s="4"/>
      <c r="I25" s="13">
        <v>1</v>
      </c>
      <c r="J25" s="4"/>
      <c r="K25" s="4">
        <v>30</v>
      </c>
      <c r="L25" s="4"/>
      <c r="M25" s="4">
        <v>55</v>
      </c>
      <c r="N25" s="4">
        <v>2</v>
      </c>
    </row>
    <row r="26" spans="1:14" s="10" customFormat="1" ht="15">
      <c r="A26" s="4" t="s">
        <v>76</v>
      </c>
      <c r="B26" s="5">
        <f t="shared" si="0"/>
        <v>149</v>
      </c>
      <c r="C26" s="4"/>
      <c r="D26" s="5"/>
      <c r="E26" s="4"/>
      <c r="F26" s="5">
        <v>5</v>
      </c>
      <c r="G26" s="5"/>
      <c r="H26" s="4"/>
      <c r="I26" s="13"/>
      <c r="J26" s="4"/>
      <c r="K26" s="4">
        <v>35</v>
      </c>
      <c r="L26" s="4"/>
      <c r="M26" s="4">
        <v>109</v>
      </c>
      <c r="N26" s="4"/>
    </row>
    <row r="27" spans="1:14" s="10" customFormat="1" ht="15">
      <c r="A27" s="4" t="s">
        <v>77</v>
      </c>
      <c r="B27" s="5">
        <f aca="true" t="shared" si="1" ref="B27:B34">SUM(C27:N27)</f>
        <v>99</v>
      </c>
      <c r="C27" s="4"/>
      <c r="D27" s="5"/>
      <c r="E27" s="4"/>
      <c r="F27" s="5">
        <v>10</v>
      </c>
      <c r="G27" s="5"/>
      <c r="H27" s="4"/>
      <c r="I27" s="5"/>
      <c r="J27" s="4"/>
      <c r="K27" s="4">
        <v>28</v>
      </c>
      <c r="L27" s="4"/>
      <c r="M27" s="4">
        <v>61</v>
      </c>
      <c r="N27" s="4"/>
    </row>
    <row r="28" spans="1:14" s="10" customFormat="1" ht="15">
      <c r="A28" s="4" t="s">
        <v>78</v>
      </c>
      <c r="B28" s="5">
        <f t="shared" si="1"/>
        <v>163</v>
      </c>
      <c r="C28" s="4"/>
      <c r="D28" s="5"/>
      <c r="E28" s="4"/>
      <c r="F28" s="5">
        <v>14</v>
      </c>
      <c r="G28" s="5"/>
      <c r="H28" s="4"/>
      <c r="I28" s="5">
        <v>1</v>
      </c>
      <c r="J28" s="4"/>
      <c r="K28" s="4">
        <v>52</v>
      </c>
      <c r="L28" s="4"/>
      <c r="M28" s="4">
        <v>96</v>
      </c>
      <c r="N28" s="4"/>
    </row>
    <row r="29" spans="1:14" s="10" customFormat="1" ht="15">
      <c r="A29" s="18" t="s">
        <v>103</v>
      </c>
      <c r="B29" s="5">
        <f t="shared" si="1"/>
        <v>181</v>
      </c>
      <c r="C29" s="4"/>
      <c r="D29" s="5"/>
      <c r="E29" s="4"/>
      <c r="F29" s="5">
        <v>4</v>
      </c>
      <c r="G29" s="5">
        <v>18</v>
      </c>
      <c r="H29" s="4"/>
      <c r="I29" s="5">
        <v>1</v>
      </c>
      <c r="J29" s="4"/>
      <c r="K29" s="4">
        <v>43</v>
      </c>
      <c r="L29" s="4"/>
      <c r="M29" s="4">
        <v>115</v>
      </c>
      <c r="N29" s="4"/>
    </row>
    <row r="30" spans="1:14" s="10" customFormat="1" ht="15">
      <c r="A30" s="4" t="s">
        <v>79</v>
      </c>
      <c r="B30" s="5">
        <f t="shared" si="1"/>
        <v>106</v>
      </c>
      <c r="C30" s="4"/>
      <c r="D30" s="5"/>
      <c r="E30" s="4"/>
      <c r="F30" s="5">
        <v>15</v>
      </c>
      <c r="G30" s="5"/>
      <c r="H30" s="4"/>
      <c r="I30" s="5">
        <v>1</v>
      </c>
      <c r="J30" s="4"/>
      <c r="K30" s="4">
        <v>36</v>
      </c>
      <c r="L30" s="4"/>
      <c r="M30" s="4">
        <v>54</v>
      </c>
      <c r="N30" s="4"/>
    </row>
    <row r="31" spans="1:14" s="10" customFormat="1" ht="15">
      <c r="A31" s="18" t="s">
        <v>104</v>
      </c>
      <c r="B31" s="5">
        <f t="shared" si="1"/>
        <v>70</v>
      </c>
      <c r="C31" s="4">
        <v>1</v>
      </c>
      <c r="D31" s="5"/>
      <c r="E31" s="4"/>
      <c r="F31" s="5">
        <v>7</v>
      </c>
      <c r="G31" s="5"/>
      <c r="H31" s="4"/>
      <c r="I31" s="5"/>
      <c r="J31" s="4"/>
      <c r="K31" s="4">
        <v>22</v>
      </c>
      <c r="L31" s="4"/>
      <c r="M31" s="4">
        <v>40</v>
      </c>
      <c r="N31" s="4"/>
    </row>
    <row r="32" spans="1:14" s="10" customFormat="1" ht="15">
      <c r="A32" s="4" t="s">
        <v>80</v>
      </c>
      <c r="B32" s="5">
        <f t="shared" si="1"/>
        <v>146</v>
      </c>
      <c r="C32" s="4"/>
      <c r="D32" s="5"/>
      <c r="E32" s="4"/>
      <c r="F32" s="5">
        <v>7</v>
      </c>
      <c r="G32" s="5">
        <v>7</v>
      </c>
      <c r="H32" s="4"/>
      <c r="I32" s="5">
        <v>1</v>
      </c>
      <c r="J32" s="4"/>
      <c r="K32" s="4">
        <v>45</v>
      </c>
      <c r="L32" s="4"/>
      <c r="M32" s="4">
        <v>85</v>
      </c>
      <c r="N32" s="4">
        <v>1</v>
      </c>
    </row>
    <row r="33" spans="1:14" s="10" customFormat="1" ht="15">
      <c r="A33" s="18" t="s">
        <v>105</v>
      </c>
      <c r="B33" s="5">
        <f t="shared" si="1"/>
        <v>92</v>
      </c>
      <c r="C33" s="4"/>
      <c r="D33" s="5"/>
      <c r="E33" s="4"/>
      <c r="F33" s="5">
        <v>3</v>
      </c>
      <c r="G33" s="5"/>
      <c r="H33" s="4"/>
      <c r="I33" s="5"/>
      <c r="J33" s="4"/>
      <c r="K33" s="4">
        <v>31</v>
      </c>
      <c r="L33" s="4"/>
      <c r="M33" s="4">
        <v>58</v>
      </c>
      <c r="N33" s="4"/>
    </row>
    <row r="34" spans="1:14" s="10" customFormat="1" ht="15">
      <c r="A34" s="19" t="s">
        <v>107</v>
      </c>
      <c r="B34" s="5">
        <f t="shared" si="1"/>
        <v>137</v>
      </c>
      <c r="C34" s="4"/>
      <c r="D34" s="5"/>
      <c r="E34" s="4"/>
      <c r="F34" s="8">
        <v>4</v>
      </c>
      <c r="G34" s="4"/>
      <c r="H34" s="4"/>
      <c r="I34" s="4"/>
      <c r="J34" s="4"/>
      <c r="K34" s="4">
        <v>32</v>
      </c>
      <c r="L34" s="4"/>
      <c r="M34" s="4">
        <v>101</v>
      </c>
      <c r="N34" s="4"/>
    </row>
    <row r="35" spans="1:14" s="10" customFormat="1" ht="15">
      <c r="A35" s="20" t="s">
        <v>108</v>
      </c>
      <c r="B35" s="5">
        <f aca="true" t="shared" si="2" ref="B35:B47">SUM(C35:N35)</f>
        <v>118</v>
      </c>
      <c r="C35" s="4"/>
      <c r="D35" s="5"/>
      <c r="E35" s="4"/>
      <c r="F35" s="8">
        <v>3</v>
      </c>
      <c r="G35" s="4"/>
      <c r="H35" s="4"/>
      <c r="I35" s="4"/>
      <c r="J35" s="4"/>
      <c r="K35" s="4">
        <v>41</v>
      </c>
      <c r="L35" s="4"/>
      <c r="M35" s="4">
        <v>71</v>
      </c>
      <c r="N35" s="4">
        <v>3</v>
      </c>
    </row>
    <row r="36" spans="1:14" s="10" customFormat="1" ht="15">
      <c r="A36" s="19" t="s">
        <v>109</v>
      </c>
      <c r="B36" s="5">
        <f t="shared" si="2"/>
        <v>60</v>
      </c>
      <c r="C36" s="4"/>
      <c r="D36" s="5"/>
      <c r="E36" s="4"/>
      <c r="F36" s="8">
        <v>7</v>
      </c>
      <c r="G36" s="4"/>
      <c r="H36" s="4"/>
      <c r="I36" s="4"/>
      <c r="J36" s="4"/>
      <c r="K36" s="4">
        <v>18</v>
      </c>
      <c r="L36" s="4"/>
      <c r="M36" s="4">
        <v>35</v>
      </c>
      <c r="N36" s="4"/>
    </row>
    <row r="37" spans="1:14" s="10" customFormat="1" ht="15">
      <c r="A37" s="6" t="s">
        <v>83</v>
      </c>
      <c r="B37" s="5">
        <f t="shared" si="2"/>
        <v>82</v>
      </c>
      <c r="C37" s="4"/>
      <c r="D37" s="5"/>
      <c r="E37" s="4"/>
      <c r="F37" s="8">
        <v>5</v>
      </c>
      <c r="G37" s="4"/>
      <c r="H37" s="4"/>
      <c r="I37" s="4"/>
      <c r="J37" s="4"/>
      <c r="K37" s="4">
        <v>26</v>
      </c>
      <c r="L37" s="4"/>
      <c r="M37" s="4">
        <v>51</v>
      </c>
      <c r="N37" s="4"/>
    </row>
    <row r="38" spans="1:14" s="10" customFormat="1" ht="15">
      <c r="A38" s="20" t="s">
        <v>111</v>
      </c>
      <c r="B38" s="5">
        <f t="shared" si="2"/>
        <v>226</v>
      </c>
      <c r="C38" s="4"/>
      <c r="D38" s="5"/>
      <c r="E38" s="4"/>
      <c r="F38" s="8">
        <v>11</v>
      </c>
      <c r="G38" s="4"/>
      <c r="H38" s="4"/>
      <c r="I38" s="4">
        <v>1</v>
      </c>
      <c r="J38" s="4">
        <v>14</v>
      </c>
      <c r="K38" s="4">
        <v>49</v>
      </c>
      <c r="L38" s="4"/>
      <c r="M38" s="4">
        <v>150</v>
      </c>
      <c r="N38" s="4">
        <v>1</v>
      </c>
    </row>
    <row r="39" spans="1:14" s="10" customFormat="1" ht="15">
      <c r="A39" s="6" t="s">
        <v>84</v>
      </c>
      <c r="B39" s="5">
        <f t="shared" si="2"/>
        <v>94</v>
      </c>
      <c r="C39" s="4">
        <v>1</v>
      </c>
      <c r="D39" s="5"/>
      <c r="E39" s="4"/>
      <c r="F39" s="8">
        <v>4</v>
      </c>
      <c r="G39" s="4"/>
      <c r="H39" s="4"/>
      <c r="I39" s="4"/>
      <c r="J39" s="4"/>
      <c r="K39" s="4">
        <v>26</v>
      </c>
      <c r="L39" s="4"/>
      <c r="M39" s="4">
        <v>63</v>
      </c>
      <c r="N39" s="4"/>
    </row>
    <row r="40" spans="1:14" s="10" customFormat="1" ht="15">
      <c r="A40" s="20" t="s">
        <v>114</v>
      </c>
      <c r="B40" s="5">
        <f t="shared" si="2"/>
        <v>110</v>
      </c>
      <c r="C40" s="4">
        <v>1</v>
      </c>
      <c r="D40" s="5"/>
      <c r="E40" s="4"/>
      <c r="F40" s="8">
        <v>5</v>
      </c>
      <c r="G40" s="4"/>
      <c r="H40" s="4"/>
      <c r="I40" s="4">
        <v>1</v>
      </c>
      <c r="J40" s="4"/>
      <c r="K40" s="4">
        <v>39</v>
      </c>
      <c r="L40" s="4"/>
      <c r="M40" s="4">
        <v>64</v>
      </c>
      <c r="N40" s="4"/>
    </row>
    <row r="41" spans="1:14" s="10" customFormat="1" ht="15">
      <c r="A41" s="20" t="s">
        <v>115</v>
      </c>
      <c r="B41" s="5">
        <f t="shared" si="2"/>
        <v>118</v>
      </c>
      <c r="C41" s="4"/>
      <c r="D41" s="5"/>
      <c r="E41" s="4"/>
      <c r="F41" s="8">
        <v>9</v>
      </c>
      <c r="G41" s="4"/>
      <c r="H41" s="4">
        <v>1</v>
      </c>
      <c r="I41" s="4"/>
      <c r="J41" s="4"/>
      <c r="K41" s="4">
        <v>39</v>
      </c>
      <c r="L41" s="4"/>
      <c r="M41" s="4">
        <v>69</v>
      </c>
      <c r="N41" s="4"/>
    </row>
    <row r="42" spans="1:14" s="10" customFormat="1" ht="15">
      <c r="A42" s="20" t="s">
        <v>116</v>
      </c>
      <c r="B42" s="5">
        <f t="shared" si="2"/>
        <v>212</v>
      </c>
      <c r="C42" s="4"/>
      <c r="D42" s="5"/>
      <c r="E42" s="4"/>
      <c r="F42" s="8">
        <v>31</v>
      </c>
      <c r="G42" s="4"/>
      <c r="H42" s="4"/>
      <c r="I42" s="4"/>
      <c r="J42" s="4"/>
      <c r="K42" s="4">
        <v>65</v>
      </c>
      <c r="L42" s="4"/>
      <c r="M42" s="4">
        <v>116</v>
      </c>
      <c r="N42" s="4"/>
    </row>
    <row r="43" spans="1:14" s="10" customFormat="1" ht="15">
      <c r="A43" s="6" t="s">
        <v>85</v>
      </c>
      <c r="B43" s="5">
        <f t="shared" si="2"/>
        <v>1770</v>
      </c>
      <c r="C43" s="4">
        <v>8</v>
      </c>
      <c r="D43" s="5"/>
      <c r="E43" s="4"/>
      <c r="F43" s="8">
        <v>890</v>
      </c>
      <c r="G43" s="4">
        <v>3</v>
      </c>
      <c r="H43" s="8">
        <v>33</v>
      </c>
      <c r="I43" s="4">
        <v>3</v>
      </c>
      <c r="J43" s="4">
        <v>7</v>
      </c>
      <c r="K43" s="4">
        <v>140</v>
      </c>
      <c r="L43" s="4">
        <v>10</v>
      </c>
      <c r="M43" s="4">
        <v>674</v>
      </c>
      <c r="N43" s="4">
        <v>2</v>
      </c>
    </row>
    <row r="44" spans="1:14" s="10" customFormat="1" ht="15">
      <c r="A44" s="6" t="s">
        <v>87</v>
      </c>
      <c r="B44" s="5">
        <f t="shared" si="2"/>
        <v>439</v>
      </c>
      <c r="C44" s="4">
        <v>47</v>
      </c>
      <c r="D44" s="5">
        <v>5</v>
      </c>
      <c r="E44" s="4"/>
      <c r="F44" s="8">
        <v>12</v>
      </c>
      <c r="G44" s="4">
        <v>5</v>
      </c>
      <c r="H44" s="8">
        <v>10</v>
      </c>
      <c r="I44" s="4">
        <v>14</v>
      </c>
      <c r="J44" s="8"/>
      <c r="K44" s="8">
        <v>117</v>
      </c>
      <c r="L44" s="4">
        <v>11</v>
      </c>
      <c r="M44" s="4">
        <v>218</v>
      </c>
      <c r="N44" s="4"/>
    </row>
    <row r="45" spans="1:14" s="10" customFormat="1" ht="15">
      <c r="A45" s="6" t="s">
        <v>88</v>
      </c>
      <c r="B45" s="5">
        <f t="shared" si="2"/>
        <v>97</v>
      </c>
      <c r="C45" s="4"/>
      <c r="D45" s="5"/>
      <c r="E45" s="4"/>
      <c r="F45" s="8">
        <v>3</v>
      </c>
      <c r="G45" s="4"/>
      <c r="H45" s="4"/>
      <c r="I45" s="4">
        <v>1</v>
      </c>
      <c r="J45" s="4"/>
      <c r="K45" s="4">
        <v>35</v>
      </c>
      <c r="L45" s="4"/>
      <c r="M45" s="4">
        <v>58</v>
      </c>
      <c r="N45" s="4"/>
    </row>
    <row r="46" spans="1:14" s="10" customFormat="1" ht="15">
      <c r="A46" s="19" t="s">
        <v>118</v>
      </c>
      <c r="B46" s="5">
        <f t="shared" si="2"/>
        <v>1278</v>
      </c>
      <c r="C46" s="4">
        <v>259</v>
      </c>
      <c r="D46" s="5">
        <v>28</v>
      </c>
      <c r="E46" s="4">
        <v>31</v>
      </c>
      <c r="F46" s="8">
        <v>29</v>
      </c>
      <c r="G46" s="4">
        <v>1</v>
      </c>
      <c r="H46" s="4">
        <v>22</v>
      </c>
      <c r="I46" s="4">
        <v>5</v>
      </c>
      <c r="J46" s="4"/>
      <c r="K46" s="4">
        <v>250</v>
      </c>
      <c r="L46" s="4">
        <v>21</v>
      </c>
      <c r="M46" s="4">
        <v>575</v>
      </c>
      <c r="N46" s="4">
        <v>57</v>
      </c>
    </row>
    <row r="47" spans="1:14" s="10" customFormat="1" ht="15">
      <c r="A47" s="14" t="s">
        <v>91</v>
      </c>
      <c r="B47" s="5">
        <f t="shared" si="2"/>
        <v>141</v>
      </c>
      <c r="C47" s="4">
        <v>1</v>
      </c>
      <c r="D47" s="5"/>
      <c r="E47" s="4"/>
      <c r="F47" s="8">
        <v>16</v>
      </c>
      <c r="G47" s="4"/>
      <c r="H47" s="4"/>
      <c r="I47" s="4"/>
      <c r="J47" s="4"/>
      <c r="K47" s="4">
        <v>41</v>
      </c>
      <c r="L47" s="4"/>
      <c r="M47" s="4">
        <v>83</v>
      </c>
      <c r="N47" s="4"/>
    </row>
    <row r="48" spans="1:14" s="10" customFormat="1" ht="15">
      <c r="A48" s="4"/>
      <c r="B48" s="5"/>
      <c r="C48" s="4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10" customFormat="1" ht="15">
      <c r="A49" s="4" t="s">
        <v>11</v>
      </c>
      <c r="B49" s="5">
        <f>SUM(B9:B48)</f>
        <v>8483</v>
      </c>
      <c r="C49" s="4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</row>
    <row r="51" ht="15">
      <c r="B51" s="2" t="s">
        <v>126</v>
      </c>
    </row>
    <row r="52" ht="15">
      <c r="B52" s="2" t="s">
        <v>123</v>
      </c>
    </row>
  </sheetData>
  <sheetProtection/>
  <mergeCells count="5">
    <mergeCell ref="A6:N6"/>
    <mergeCell ref="A1:N1"/>
    <mergeCell ref="A2:N2"/>
    <mergeCell ref="A4:N4"/>
    <mergeCell ref="A5:N5"/>
  </mergeCells>
  <printOptions horizontalCentered="1"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2013-01-22T14:30:04Z</cp:lastPrinted>
  <dcterms:created xsi:type="dcterms:W3CDTF">2006-11-15T01:43:46Z</dcterms:created>
  <dcterms:modified xsi:type="dcterms:W3CDTF">2013-01-22T14:31:06Z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